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10.106\Pub\00区民大会・五区大会\【区民大会】\00競技別\R06\㉙駅伝（有明）\#7_申込書\"/>
    </mc:Choice>
  </mc:AlternateContent>
  <xr:revisionPtr revIDLastSave="0" documentId="13_ncr:1_{C06956ED-E0EC-49C3-92F8-99CDF17D635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" sheetId="4" r:id="rId1"/>
    <sheet name="申込書" sheetId="5" r:id="rId2"/>
    <sheet name="リスト" sheetId="2" state="hidden" r:id="rId3"/>
  </sheets>
  <definedNames>
    <definedName name="_xlnm._FilterDatabase" localSheetId="0" hidden="1">記入例!$C$1:$AF$2</definedName>
    <definedName name="_xlnm._FilterDatabase" localSheetId="1" hidden="1">申込書!$C$1:$AF$2</definedName>
    <definedName name="_xlnm.Print_Area" localSheetId="0">記入例!$A$1:$X$31</definedName>
    <definedName name="_xlnm.Print_Area" localSheetId="1">申込書!$A$1:$AF$18</definedName>
    <definedName name="_xlnm.Print_Titles" localSheetId="0">記入例!$1:$1</definedName>
    <definedName name="_xlnm.Print_Titles" localSheetId="1">申込書!$1:$1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" i="5" l="1"/>
  <c r="AE9" i="5"/>
  <c r="AE10" i="5"/>
  <c r="AE11" i="5"/>
  <c r="AE12" i="5"/>
  <c r="AE13" i="5"/>
  <c r="AE14" i="5"/>
  <c r="AE15" i="5"/>
  <c r="AE16" i="5"/>
  <c r="AE7" i="5"/>
  <c r="AD9" i="5" l="1"/>
  <c r="AD10" i="5"/>
  <c r="AD11" i="5"/>
  <c r="AD12" i="5"/>
  <c r="AD13" i="5"/>
  <c r="AD14" i="5"/>
  <c r="AD15" i="5"/>
  <c r="AD16" i="5"/>
  <c r="AC16" i="5" l="1"/>
  <c r="AB16" i="5"/>
  <c r="AA16" i="5"/>
  <c r="Z16" i="5"/>
  <c r="Y16" i="5"/>
  <c r="A16" i="5"/>
  <c r="AC15" i="5"/>
  <c r="AB15" i="5"/>
  <c r="AA15" i="5"/>
  <c r="Z15" i="5"/>
  <c r="Y15" i="5"/>
  <c r="A15" i="5"/>
  <c r="AC14" i="5"/>
  <c r="AB14" i="5"/>
  <c r="AA14" i="5"/>
  <c r="Z14" i="5"/>
  <c r="Y14" i="5"/>
  <c r="A14" i="5"/>
  <c r="AC13" i="5"/>
  <c r="AB13" i="5"/>
  <c r="AA13" i="5"/>
  <c r="Z13" i="5"/>
  <c r="Y13" i="5"/>
  <c r="A13" i="5"/>
  <c r="AC12" i="5"/>
  <c r="AB12" i="5"/>
  <c r="AA12" i="5"/>
  <c r="Z12" i="5"/>
  <c r="Y12" i="5"/>
  <c r="A12" i="5"/>
  <c r="AC11" i="5"/>
  <c r="AB11" i="5"/>
  <c r="AA11" i="5"/>
  <c r="Z11" i="5"/>
  <c r="Y11" i="5"/>
  <c r="A11" i="5"/>
  <c r="AC10" i="5"/>
  <c r="AB10" i="5"/>
  <c r="AA10" i="5"/>
  <c r="Z10" i="5"/>
  <c r="Y10" i="5"/>
  <c r="A10" i="5"/>
  <c r="AC9" i="5"/>
  <c r="AB9" i="5"/>
  <c r="AA9" i="5"/>
  <c r="Z9" i="5"/>
  <c r="Y9" i="5"/>
  <c r="A9" i="5"/>
  <c r="AC8" i="5"/>
  <c r="AB8" i="5"/>
  <c r="AA8" i="5"/>
  <c r="Z8" i="5"/>
  <c r="Y8" i="5"/>
  <c r="A8" i="5"/>
  <c r="AD8" i="5" s="1"/>
  <c r="AC7" i="5"/>
  <c r="AB7" i="5"/>
  <c r="AA7" i="5"/>
  <c r="Z7" i="5"/>
  <c r="Y7" i="5"/>
  <c r="A7" i="5"/>
  <c r="AD7" i="5" s="1"/>
  <c r="C4" i="5"/>
  <c r="Z16" i="4"/>
  <c r="AA16" i="4"/>
  <c r="AB16" i="4"/>
  <c r="AC16" i="4"/>
  <c r="Z8" i="4"/>
  <c r="AA8" i="4"/>
  <c r="AB8" i="4"/>
  <c r="AC8" i="4"/>
  <c r="Z9" i="4"/>
  <c r="AA9" i="4"/>
  <c r="AB9" i="4"/>
  <c r="AC9" i="4"/>
  <c r="Z10" i="4"/>
  <c r="AA10" i="4"/>
  <c r="AB10" i="4"/>
  <c r="AC10" i="4"/>
  <c r="Z11" i="4"/>
  <c r="AA11" i="4"/>
  <c r="AB11" i="4"/>
  <c r="AC11" i="4"/>
  <c r="Z12" i="4"/>
  <c r="AA12" i="4"/>
  <c r="AB12" i="4"/>
  <c r="AC12" i="4"/>
  <c r="Z13" i="4"/>
  <c r="AA13" i="4"/>
  <c r="AB13" i="4"/>
  <c r="AC13" i="4"/>
  <c r="Z14" i="4"/>
  <c r="AA14" i="4"/>
  <c r="AB14" i="4"/>
  <c r="AC14" i="4"/>
  <c r="Z15" i="4"/>
  <c r="AA15" i="4"/>
  <c r="AB15" i="4"/>
  <c r="AC15" i="4"/>
  <c r="AC7" i="4"/>
  <c r="AB7" i="4"/>
  <c r="AA7" i="4"/>
  <c r="Z7" i="4"/>
  <c r="Y7" i="4"/>
  <c r="Y8" i="4"/>
  <c r="Y9" i="4"/>
  <c r="Y10" i="4"/>
  <c r="Y11" i="4"/>
  <c r="Y12" i="4"/>
  <c r="Y13" i="4"/>
  <c r="Y14" i="4"/>
  <c r="Y15" i="4"/>
  <c r="Y16" i="4"/>
  <c r="T15" i="5"/>
  <c r="K15" i="5"/>
  <c r="H9" i="5"/>
  <c r="T16" i="5"/>
  <c r="N10" i="5"/>
  <c r="Q10" i="5"/>
  <c r="N9" i="5"/>
  <c r="K10" i="5"/>
  <c r="W14" i="5"/>
  <c r="E15" i="5"/>
  <c r="N15" i="5"/>
  <c r="E16" i="5"/>
  <c r="W13" i="5"/>
  <c r="W7" i="5"/>
  <c r="W11" i="5"/>
  <c r="W16" i="5"/>
  <c r="E13" i="5"/>
  <c r="T13" i="5"/>
  <c r="N14" i="5"/>
  <c r="N16" i="5"/>
  <c r="E7" i="5"/>
  <c r="T11" i="5"/>
  <c r="Q11" i="5"/>
  <c r="H7" i="5"/>
  <c r="H11" i="5"/>
  <c r="Q14" i="5"/>
  <c r="Q7" i="5"/>
  <c r="E10" i="5"/>
  <c r="E9" i="5"/>
  <c r="N8" i="5"/>
  <c r="E14" i="5"/>
  <c r="T12" i="5"/>
  <c r="K9" i="5"/>
  <c r="H12" i="5"/>
  <c r="W8" i="5"/>
  <c r="H13" i="5"/>
  <c r="K14" i="5"/>
  <c r="E12" i="5"/>
  <c r="W15" i="5"/>
  <c r="T10" i="5"/>
  <c r="K12" i="5"/>
  <c r="N11" i="5"/>
  <c r="H8" i="5"/>
  <c r="K16" i="5"/>
  <c r="T14" i="5"/>
  <c r="K7" i="5"/>
  <c r="K13" i="5"/>
  <c r="H10" i="5"/>
  <c r="N7" i="5"/>
  <c r="N12" i="5"/>
  <c r="W12" i="5"/>
  <c r="Q8" i="5"/>
  <c r="Q12" i="5"/>
  <c r="T7" i="5"/>
  <c r="T9" i="5"/>
  <c r="T8" i="5"/>
  <c r="K8" i="5"/>
  <c r="Q13" i="5"/>
  <c r="Q16" i="5"/>
  <c r="K11" i="5"/>
  <c r="H16" i="5"/>
  <c r="E11" i="5"/>
  <c r="H15" i="5"/>
  <c r="N13" i="5"/>
  <c r="Q15" i="5"/>
  <c r="W10" i="5"/>
  <c r="W9" i="5"/>
  <c r="Q9" i="5"/>
  <c r="H14" i="5"/>
  <c r="E8" i="5"/>
  <c r="A16" i="4" l="1"/>
  <c r="A15" i="4"/>
  <c r="A14" i="4"/>
  <c r="A13" i="4"/>
  <c r="A12" i="4"/>
  <c r="A11" i="4"/>
  <c r="A10" i="4"/>
  <c r="A9" i="4"/>
  <c r="A8" i="4"/>
  <c r="A7" i="4"/>
  <c r="C4" i="4"/>
  <c r="Q9" i="4"/>
  <c r="E7" i="4"/>
  <c r="E13" i="4"/>
  <c r="N14" i="4"/>
  <c r="N16" i="4"/>
  <c r="W8" i="4"/>
  <c r="H10" i="4"/>
  <c r="T8" i="4"/>
  <c r="T7" i="4"/>
  <c r="W15" i="4"/>
  <c r="W7" i="4"/>
  <c r="H7" i="4"/>
  <c r="N10" i="4"/>
  <c r="W14" i="4"/>
  <c r="T11" i="4"/>
  <c r="Q14" i="4"/>
  <c r="N15" i="4"/>
  <c r="T10" i="4"/>
  <c r="W10" i="4"/>
  <c r="E11" i="4"/>
  <c r="H12" i="4"/>
  <c r="E15" i="4"/>
  <c r="K12" i="4"/>
  <c r="W9" i="4"/>
  <c r="H11" i="4"/>
  <c r="T14" i="4"/>
  <c r="H9" i="4"/>
  <c r="Q13" i="4"/>
  <c r="E14" i="4"/>
  <c r="K8" i="4"/>
  <c r="K7" i="4"/>
  <c r="K14" i="4"/>
  <c r="T16" i="4"/>
  <c r="E9" i="4"/>
  <c r="K15" i="4"/>
  <c r="E12" i="4"/>
  <c r="W13" i="4"/>
  <c r="E8" i="4"/>
  <c r="Q8" i="4"/>
  <c r="N13" i="4"/>
  <c r="H8" i="4"/>
  <c r="E10" i="4"/>
  <c r="Q12" i="4"/>
  <c r="N7" i="4"/>
  <c r="H13" i="4"/>
  <c r="W11" i="4"/>
  <c r="K9" i="4"/>
  <c r="T12" i="4"/>
  <c r="H16" i="4"/>
  <c r="Q16" i="4"/>
  <c r="T13" i="4"/>
  <c r="Q10" i="4"/>
  <c r="N12" i="4"/>
  <c r="N11" i="4"/>
  <c r="K11" i="4"/>
  <c r="Q11" i="4"/>
  <c r="T15" i="4"/>
  <c r="N9" i="4"/>
  <c r="W16" i="4"/>
  <c r="K10" i="4"/>
  <c r="Q15" i="4"/>
  <c r="Q7" i="4"/>
  <c r="W12" i="4"/>
  <c r="H14" i="4"/>
  <c r="T9" i="4"/>
  <c r="N8" i="4"/>
  <c r="K13" i="4"/>
  <c r="K16" i="4"/>
  <c r="H15" i="4"/>
  <c r="E16" i="4"/>
</calcChain>
</file>

<file path=xl/sharedStrings.xml><?xml version="1.0" encoding="utf-8"?>
<sst xmlns="http://schemas.openxmlformats.org/spreadsheetml/2006/main" count="131" uniqueCount="85">
  <si>
    <t>１区氏名</t>
    <rPh sb="1" eb="2">
      <t>ク</t>
    </rPh>
    <rPh sb="2" eb="4">
      <t>シメイ</t>
    </rPh>
    <phoneticPr fontId="19"/>
  </si>
  <si>
    <t>１区フリガナ</t>
    <rPh sb="1" eb="2">
      <t>ク</t>
    </rPh>
    <phoneticPr fontId="19"/>
  </si>
  <si>
    <t>２区氏名</t>
    <rPh sb="1" eb="2">
      <t>ク</t>
    </rPh>
    <rPh sb="2" eb="4">
      <t>シメイ</t>
    </rPh>
    <phoneticPr fontId="19"/>
  </si>
  <si>
    <t>２区フリガナ</t>
    <rPh sb="1" eb="2">
      <t>ク</t>
    </rPh>
    <phoneticPr fontId="19"/>
  </si>
  <si>
    <t>３区氏名</t>
    <rPh sb="1" eb="2">
      <t>ク</t>
    </rPh>
    <rPh sb="2" eb="4">
      <t>シメイ</t>
    </rPh>
    <phoneticPr fontId="19"/>
  </si>
  <si>
    <t>３区フリガナ</t>
    <rPh sb="1" eb="2">
      <t>ク</t>
    </rPh>
    <phoneticPr fontId="19"/>
  </si>
  <si>
    <t>４区氏名</t>
    <rPh sb="1" eb="2">
      <t>ク</t>
    </rPh>
    <rPh sb="2" eb="4">
      <t>シメイ</t>
    </rPh>
    <phoneticPr fontId="19"/>
  </si>
  <si>
    <t>４区フリガナ</t>
    <rPh sb="1" eb="2">
      <t>ク</t>
    </rPh>
    <phoneticPr fontId="19"/>
  </si>
  <si>
    <t>補欠１氏名</t>
    <rPh sb="0" eb="2">
      <t>ホケツ</t>
    </rPh>
    <rPh sb="3" eb="5">
      <t>シメイ</t>
    </rPh>
    <phoneticPr fontId="19"/>
  </si>
  <si>
    <t>補欠１フリガナ</t>
    <rPh sb="0" eb="2">
      <t>ホケツ</t>
    </rPh>
    <phoneticPr fontId="19"/>
  </si>
  <si>
    <t>補欠２氏名</t>
    <rPh sb="0" eb="2">
      <t>ホケツ</t>
    </rPh>
    <rPh sb="3" eb="5">
      <t>シメイ</t>
    </rPh>
    <phoneticPr fontId="19"/>
  </si>
  <si>
    <t>補欠２フリガナ</t>
    <rPh sb="0" eb="2">
      <t>ホケツ</t>
    </rPh>
    <phoneticPr fontId="19"/>
  </si>
  <si>
    <t>監督名</t>
    <rPh sb="0" eb="2">
      <t>カントク</t>
    </rPh>
    <rPh sb="2" eb="3">
      <t>ナ</t>
    </rPh>
    <phoneticPr fontId="19"/>
  </si>
  <si>
    <t>連絡先住所</t>
    <rPh sb="0" eb="3">
      <t>レンラクサキ</t>
    </rPh>
    <rPh sb="3" eb="5">
      <t>ジュウショ</t>
    </rPh>
    <phoneticPr fontId="19"/>
  </si>
  <si>
    <t>連絡先電話</t>
    <rPh sb="0" eb="3">
      <t>レンラクサキ</t>
    </rPh>
    <rPh sb="3" eb="5">
      <t>デンワ</t>
    </rPh>
    <phoneticPr fontId="19"/>
  </si>
  <si>
    <t>申込受付日</t>
    <rPh sb="0" eb="2">
      <t>モウシコミ</t>
    </rPh>
    <rPh sb="2" eb="5">
      <t>ウケツケビ</t>
    </rPh>
    <phoneticPr fontId="19"/>
  </si>
  <si>
    <t>種別NO.</t>
    <rPh sb="0" eb="2">
      <t>シュベツ</t>
    </rPh>
    <phoneticPr fontId="18"/>
  </si>
  <si>
    <t>種別名</t>
    <rPh sb="0" eb="2">
      <t>シュベツ</t>
    </rPh>
    <rPh sb="2" eb="3">
      <t>ナ</t>
    </rPh>
    <phoneticPr fontId="19"/>
  </si>
  <si>
    <t>１区年齢</t>
    <rPh sb="1" eb="2">
      <t>ク</t>
    </rPh>
    <rPh sb="2" eb="4">
      <t>ネンレイ</t>
    </rPh>
    <phoneticPr fontId="18"/>
  </si>
  <si>
    <t>３区年齢</t>
    <rPh sb="1" eb="2">
      <t>ク</t>
    </rPh>
    <rPh sb="2" eb="4">
      <t>ネンレイ</t>
    </rPh>
    <phoneticPr fontId="18"/>
  </si>
  <si>
    <t>４区年齢</t>
    <rPh sb="1" eb="2">
      <t>ク</t>
    </rPh>
    <rPh sb="2" eb="4">
      <t>ネンレイ</t>
    </rPh>
    <phoneticPr fontId="18"/>
  </si>
  <si>
    <t>補欠１年齢</t>
    <rPh sb="0" eb="2">
      <t>ホケツ</t>
    </rPh>
    <rPh sb="3" eb="5">
      <t>ネンレイ</t>
    </rPh>
    <phoneticPr fontId="18"/>
  </si>
  <si>
    <t>補欠２年齢</t>
    <rPh sb="0" eb="2">
      <t>ホケツ</t>
    </rPh>
    <rPh sb="3" eb="5">
      <t>ネンレイ</t>
    </rPh>
    <phoneticPr fontId="18"/>
  </si>
  <si>
    <t>郵便番号</t>
    <rPh sb="0" eb="4">
      <t>ユウビンバンゴウ</t>
    </rPh>
    <phoneticPr fontId="18"/>
  </si>
  <si>
    <t>一般の部</t>
    <rPh sb="0" eb="2">
      <t>イッパン</t>
    </rPh>
    <rPh sb="3" eb="4">
      <t>ブ</t>
    </rPh>
    <phoneticPr fontId="18"/>
  </si>
  <si>
    <t>５区氏名</t>
    <rPh sb="1" eb="2">
      <t>ク</t>
    </rPh>
    <rPh sb="2" eb="4">
      <t>シメイ</t>
    </rPh>
    <phoneticPr fontId="19"/>
  </si>
  <si>
    <t>５区フリガナ</t>
    <rPh sb="1" eb="2">
      <t>ク</t>
    </rPh>
    <phoneticPr fontId="19"/>
  </si>
  <si>
    <t>５区年齢</t>
    <rPh sb="1" eb="2">
      <t>ク</t>
    </rPh>
    <rPh sb="2" eb="4">
      <t>ネンレイ</t>
    </rPh>
    <phoneticPr fontId="18"/>
  </si>
  <si>
    <t>壮年の部</t>
    <rPh sb="0" eb="2">
      <t>ソウネン</t>
    </rPh>
    <rPh sb="3" eb="4">
      <t>ブ</t>
    </rPh>
    <phoneticPr fontId="18"/>
  </si>
  <si>
    <t>中学の部</t>
    <rPh sb="0" eb="2">
      <t>チュウガク</t>
    </rPh>
    <rPh sb="3" eb="4">
      <t>ブ</t>
    </rPh>
    <phoneticPr fontId="18"/>
  </si>
  <si>
    <t>２区年齢</t>
    <rPh sb="1" eb="2">
      <t>ク</t>
    </rPh>
    <rPh sb="2" eb="4">
      <t>ネンレイ</t>
    </rPh>
    <phoneticPr fontId="18"/>
  </si>
  <si>
    <t>男子</t>
    <rPh sb="0" eb="2">
      <t>ダンシ</t>
    </rPh>
    <phoneticPr fontId="18"/>
  </si>
  <si>
    <t>女子</t>
    <rPh sb="0" eb="2">
      <t>ジョシ</t>
    </rPh>
    <phoneticPr fontId="18"/>
  </si>
  <si>
    <t>江東　太郎</t>
    <rPh sb="0" eb="2">
      <t>コウトウ</t>
    </rPh>
    <rPh sb="3" eb="5">
      <t>タロウ</t>
    </rPh>
    <phoneticPr fontId="18"/>
  </si>
  <si>
    <t>東京都江東区大島〇-〇-〇</t>
    <rPh sb="0" eb="2">
      <t>トウキョウ</t>
    </rPh>
    <rPh sb="2" eb="3">
      <t>ト</t>
    </rPh>
    <rPh sb="3" eb="6">
      <t>コウトウク</t>
    </rPh>
    <rPh sb="6" eb="8">
      <t>オオジマ</t>
    </rPh>
    <phoneticPr fontId="18"/>
  </si>
  <si>
    <t>000-0000-0000</t>
    <phoneticPr fontId="18"/>
  </si>
  <si>
    <t>江東　一郎</t>
    <rPh sb="0" eb="2">
      <t>コウトウ</t>
    </rPh>
    <rPh sb="3" eb="5">
      <t>イチロウ</t>
    </rPh>
    <phoneticPr fontId="18"/>
  </si>
  <si>
    <t>江東　二郎</t>
    <rPh sb="0" eb="2">
      <t>コウトウ</t>
    </rPh>
    <rPh sb="3" eb="5">
      <t>ジロウ</t>
    </rPh>
    <phoneticPr fontId="18"/>
  </si>
  <si>
    <t>江東　四郎</t>
    <rPh sb="0" eb="2">
      <t>コウトウ</t>
    </rPh>
    <rPh sb="3" eb="5">
      <t>シロウ</t>
    </rPh>
    <phoneticPr fontId="18"/>
  </si>
  <si>
    <t>江東　五郎</t>
    <rPh sb="0" eb="2">
      <t>コウトウ</t>
    </rPh>
    <rPh sb="3" eb="5">
      <t>ゴロウ</t>
    </rPh>
    <phoneticPr fontId="18"/>
  </si>
  <si>
    <t>江東　六郎</t>
    <rPh sb="0" eb="2">
      <t>コウトウ</t>
    </rPh>
    <rPh sb="3" eb="5">
      <t>ロクロウ</t>
    </rPh>
    <phoneticPr fontId="18"/>
  </si>
  <si>
    <t>江東　七郎</t>
    <rPh sb="0" eb="2">
      <t>コウトウ</t>
    </rPh>
    <rPh sb="3" eb="5">
      <t>シチロウ</t>
    </rPh>
    <phoneticPr fontId="18"/>
  </si>
  <si>
    <t>チーム名</t>
    <rPh sb="3" eb="4">
      <t>メイ</t>
    </rPh>
    <phoneticPr fontId="19"/>
  </si>
  <si>
    <t>参加費合計</t>
    <rPh sb="0" eb="2">
      <t>サンカ</t>
    </rPh>
    <rPh sb="2" eb="3">
      <t>ヒ</t>
    </rPh>
    <rPh sb="3" eb="5">
      <t>ゴウケイ</t>
    </rPh>
    <phoneticPr fontId="18"/>
  </si>
  <si>
    <t>女子の部(中学生）</t>
    <rPh sb="0" eb="2">
      <t>ジョシ</t>
    </rPh>
    <rPh sb="3" eb="4">
      <t>ブ</t>
    </rPh>
    <rPh sb="5" eb="8">
      <t>チュウガクセイ</t>
    </rPh>
    <phoneticPr fontId="18"/>
  </si>
  <si>
    <t>女子の部(高校生以上）</t>
    <rPh sb="0" eb="2">
      <t>ジョシ</t>
    </rPh>
    <rPh sb="3" eb="4">
      <t>ブ</t>
    </rPh>
    <rPh sb="5" eb="8">
      <t>コウコウセイ</t>
    </rPh>
    <rPh sb="8" eb="10">
      <t>イジョウ</t>
    </rPh>
    <phoneticPr fontId="18"/>
  </si>
  <si>
    <t>江東　三郎</t>
    <rPh sb="0" eb="2">
      <t>コウトウ</t>
    </rPh>
    <rPh sb="3" eb="5">
      <t>サブロウ</t>
    </rPh>
    <phoneticPr fontId="18"/>
  </si>
  <si>
    <t>所属名（学校・勤務先等）</t>
    <rPh sb="0" eb="2">
      <t>ショゾク</t>
    </rPh>
    <rPh sb="2" eb="3">
      <t>メイ</t>
    </rPh>
    <rPh sb="4" eb="6">
      <t>ガッコウ</t>
    </rPh>
    <rPh sb="7" eb="9">
      <t>キンム</t>
    </rPh>
    <rPh sb="9" eb="10">
      <t>サキ</t>
    </rPh>
    <rPh sb="10" eb="11">
      <t>トウ</t>
    </rPh>
    <phoneticPr fontId="18"/>
  </si>
  <si>
    <t>所属住所（在勤・在学の場合）</t>
    <rPh sb="0" eb="2">
      <t>ショゾク</t>
    </rPh>
    <rPh sb="2" eb="4">
      <t>ジュウショ</t>
    </rPh>
    <rPh sb="5" eb="7">
      <t>ザイキン</t>
    </rPh>
    <rPh sb="8" eb="10">
      <t>ザイガク</t>
    </rPh>
    <rPh sb="11" eb="13">
      <t>バアイ</t>
    </rPh>
    <phoneticPr fontId="18"/>
  </si>
  <si>
    <t>（計算式が入っています。）</t>
    <rPh sb="1" eb="4">
      <t>ケイサンシキ</t>
    </rPh>
    <rPh sb="5" eb="6">
      <t>ハイ</t>
    </rPh>
    <phoneticPr fontId="18"/>
  </si>
  <si>
    <t>鶴亀中OB</t>
    <rPh sb="0" eb="2">
      <t>ツルカメ</t>
    </rPh>
    <rPh sb="2" eb="3">
      <t>チュウ</t>
    </rPh>
    <phoneticPr fontId="18"/>
  </si>
  <si>
    <t>鶴亀中学校</t>
    <rPh sb="0" eb="2">
      <t>ツルカメ</t>
    </rPh>
    <rPh sb="2" eb="5">
      <t>チュウガッコウ</t>
    </rPh>
    <phoneticPr fontId="18"/>
  </si>
  <si>
    <t>鶴亀中陸上部A</t>
    <rPh sb="0" eb="2">
      <t>ツルカメ</t>
    </rPh>
    <rPh sb="2" eb="3">
      <t>チュウ</t>
    </rPh>
    <rPh sb="3" eb="5">
      <t>リクジョウ</t>
    </rPh>
    <rPh sb="5" eb="6">
      <t>ブ</t>
    </rPh>
    <phoneticPr fontId="18"/>
  </si>
  <si>
    <t>鶴亀中陸上部B</t>
    <rPh sb="0" eb="2">
      <t>ツルカメ</t>
    </rPh>
    <rPh sb="2" eb="3">
      <t>チュウ</t>
    </rPh>
    <rPh sb="3" eb="5">
      <t>リクジョウ</t>
    </rPh>
    <rPh sb="5" eb="6">
      <t>ブ</t>
    </rPh>
    <phoneticPr fontId="18"/>
  </si>
  <si>
    <t>鶴亀中陸上部女子A</t>
    <rPh sb="0" eb="2">
      <t>ツルカメ</t>
    </rPh>
    <rPh sb="2" eb="3">
      <t>チュウ</t>
    </rPh>
    <rPh sb="3" eb="5">
      <t>リクジョウ</t>
    </rPh>
    <rPh sb="5" eb="6">
      <t>ブ</t>
    </rPh>
    <rPh sb="6" eb="8">
      <t>ジョシ</t>
    </rPh>
    <phoneticPr fontId="18"/>
  </si>
  <si>
    <t>亀戸　一郎</t>
    <rPh sb="0" eb="2">
      <t>カメイド</t>
    </rPh>
    <rPh sb="3" eb="5">
      <t>イチロウ</t>
    </rPh>
    <phoneticPr fontId="18"/>
  </si>
  <si>
    <t>亀戸　次郎</t>
    <rPh sb="0" eb="2">
      <t>カメイド</t>
    </rPh>
    <rPh sb="3" eb="5">
      <t>ジロウ</t>
    </rPh>
    <phoneticPr fontId="18"/>
  </si>
  <si>
    <t>亀戸　三郎</t>
    <rPh sb="0" eb="2">
      <t>カメイド</t>
    </rPh>
    <rPh sb="3" eb="5">
      <t>サブロウ</t>
    </rPh>
    <phoneticPr fontId="18"/>
  </si>
  <si>
    <t>亀戸　志朗</t>
    <rPh sb="0" eb="2">
      <t>カメイド</t>
    </rPh>
    <rPh sb="3" eb="5">
      <t>シロウ</t>
    </rPh>
    <phoneticPr fontId="18"/>
  </si>
  <si>
    <t>亀戸　五郎</t>
    <rPh sb="0" eb="2">
      <t>カメイド</t>
    </rPh>
    <rPh sb="3" eb="5">
      <t>ゴロウ</t>
    </rPh>
    <phoneticPr fontId="18"/>
  </si>
  <si>
    <t>大島　一郎</t>
    <rPh sb="0" eb="2">
      <t>オオジマ</t>
    </rPh>
    <rPh sb="3" eb="5">
      <t>イチロウ</t>
    </rPh>
    <phoneticPr fontId="18"/>
  </si>
  <si>
    <t>大島　次郎</t>
    <rPh sb="0" eb="2">
      <t>オオジマ</t>
    </rPh>
    <rPh sb="3" eb="5">
      <t>ジロウ</t>
    </rPh>
    <phoneticPr fontId="18"/>
  </si>
  <si>
    <t>大島　三郎</t>
    <rPh sb="0" eb="2">
      <t>オオジマ</t>
    </rPh>
    <rPh sb="3" eb="5">
      <t>サブロウ</t>
    </rPh>
    <phoneticPr fontId="18"/>
  </si>
  <si>
    <t>大島　司郎</t>
    <rPh sb="0" eb="2">
      <t>オオジマ</t>
    </rPh>
    <rPh sb="3" eb="5">
      <t>シロウ</t>
    </rPh>
    <phoneticPr fontId="18"/>
  </si>
  <si>
    <t>大島　吾郎</t>
    <rPh sb="0" eb="2">
      <t>オオジマ</t>
    </rPh>
    <rPh sb="3" eb="5">
      <t>ゴロウ</t>
    </rPh>
    <phoneticPr fontId="18"/>
  </si>
  <si>
    <t>大島　六郎</t>
    <rPh sb="0" eb="2">
      <t>オオジマ</t>
    </rPh>
    <rPh sb="3" eb="5">
      <t>ロクロウ</t>
    </rPh>
    <phoneticPr fontId="18"/>
  </si>
  <si>
    <t>深川　一美</t>
    <rPh sb="0" eb="2">
      <t>フカガワ</t>
    </rPh>
    <rPh sb="3" eb="5">
      <t>カズミ</t>
    </rPh>
    <phoneticPr fontId="18"/>
  </si>
  <si>
    <t>深川　詩織</t>
    <rPh sb="0" eb="2">
      <t>フカガワ</t>
    </rPh>
    <rPh sb="3" eb="5">
      <t>シオリ</t>
    </rPh>
    <phoneticPr fontId="18"/>
  </si>
  <si>
    <t>深川　みなみ</t>
    <rPh sb="0" eb="2">
      <t>フカガワ</t>
    </rPh>
    <phoneticPr fontId="18"/>
  </si>
  <si>
    <t>深川　史子</t>
    <rPh sb="0" eb="2">
      <t>フカガワ</t>
    </rPh>
    <rPh sb="3" eb="5">
      <t>フミコ</t>
    </rPh>
    <phoneticPr fontId="18"/>
  </si>
  <si>
    <t>深川　琴美</t>
    <rPh sb="0" eb="2">
      <t>フカガワ</t>
    </rPh>
    <rPh sb="3" eb="5">
      <t>コトミ</t>
    </rPh>
    <phoneticPr fontId="18"/>
  </si>
  <si>
    <t>1.申込方法</t>
    <phoneticPr fontId="19"/>
  </si>
  <si>
    <t>ファイル名の（）に団体名を入れてください。</t>
    <rPh sb="4" eb="5">
      <t>メイ</t>
    </rPh>
    <rPh sb="9" eb="11">
      <t>ダンタイ</t>
    </rPh>
    <rPh sb="11" eb="12">
      <t>メイ</t>
    </rPh>
    <rPh sb="13" eb="14">
      <t>イ</t>
    </rPh>
    <phoneticPr fontId="19"/>
  </si>
  <si>
    <t>※申込確認後に返信メールが届きます。数日たっても返信がない場合はご連絡ください。（この時点では、仮エントリーになります）</t>
    <rPh sb="1" eb="3">
      <t>モウシコミ</t>
    </rPh>
    <rPh sb="3" eb="5">
      <t>カクニン</t>
    </rPh>
    <rPh sb="5" eb="6">
      <t>ゴ</t>
    </rPh>
    <rPh sb="18" eb="20">
      <t>スウジツ</t>
    </rPh>
    <rPh sb="24" eb="26">
      <t>ヘンシン</t>
    </rPh>
    <rPh sb="29" eb="31">
      <t>バアイ</t>
    </rPh>
    <rPh sb="33" eb="35">
      <t>レンラク</t>
    </rPh>
    <phoneticPr fontId="19"/>
  </si>
  <si>
    <t>2.申込期間</t>
    <rPh sb="2" eb="4">
      <t>モウシコミ</t>
    </rPh>
    <rPh sb="4" eb="6">
      <t>キカン</t>
    </rPh>
    <phoneticPr fontId="18"/>
  </si>
  <si>
    <t>申込期間内に区内のスポーツセンターで参加費をお支払いください。</t>
    <rPh sb="0" eb="2">
      <t>モウシコミ</t>
    </rPh>
    <rPh sb="2" eb="4">
      <t>キカン</t>
    </rPh>
    <rPh sb="4" eb="5">
      <t>ナイ</t>
    </rPh>
    <rPh sb="6" eb="8">
      <t>クナイ</t>
    </rPh>
    <rPh sb="18" eb="21">
      <t>サンカヒ</t>
    </rPh>
    <rPh sb="23" eb="25">
      <t>シハラ</t>
    </rPh>
    <phoneticPr fontId="19"/>
  </si>
  <si>
    <t>3.参加費のお支払い</t>
    <rPh sb="2" eb="5">
      <t>サンカヒ</t>
    </rPh>
    <rPh sb="7" eb="9">
      <t>シハラ</t>
    </rPh>
    <phoneticPr fontId="19"/>
  </si>
  <si>
    <t>申込日</t>
    <rPh sb="0" eb="2">
      <t>モウシコミ</t>
    </rPh>
    <phoneticPr fontId="19"/>
  </si>
  <si>
    <t>（フリガナ変換の計算式が入っています。）</t>
    <rPh sb="5" eb="7">
      <t>ヘンカン</t>
    </rPh>
    <rPh sb="8" eb="11">
      <t>ケイサンシキ</t>
    </rPh>
    <rPh sb="12" eb="13">
      <t>ハイ</t>
    </rPh>
    <phoneticPr fontId="18"/>
  </si>
  <si>
    <t>（リストから選択してください。）</t>
    <rPh sb="6" eb="8">
      <t>センタク</t>
    </rPh>
    <phoneticPr fontId="18"/>
  </si>
  <si>
    <t>（変換が正しくない場合は手入力してください。）</t>
    <rPh sb="1" eb="3">
      <t>ヘンカン</t>
    </rPh>
    <rPh sb="4" eb="5">
      <t>タダ</t>
    </rPh>
    <rPh sb="9" eb="11">
      <t>バアイ</t>
    </rPh>
    <rPh sb="12" eb="13">
      <t>テ</t>
    </rPh>
    <rPh sb="13" eb="15">
      <t>ニュウリョク</t>
    </rPh>
    <phoneticPr fontId="18"/>
  </si>
  <si>
    <t>金額</t>
    <rPh sb="0" eb="2">
      <t>キンガク</t>
    </rPh>
    <phoneticPr fontId="19"/>
  </si>
  <si>
    <t>女子sub</t>
    <rPh sb="0" eb="2">
      <t>ジョシ</t>
    </rPh>
    <phoneticPr fontId="19"/>
  </si>
  <si>
    <t>大会要項に記載されている申込アドレスに「参加申込書」を添付して送信ください。</t>
    <rPh sb="0" eb="2">
      <t>タイカイ</t>
    </rPh>
    <rPh sb="2" eb="4">
      <t>ヨウコウ</t>
    </rPh>
    <rPh sb="5" eb="7">
      <t>キサイ</t>
    </rPh>
    <rPh sb="12" eb="14">
      <t>モウシコミ</t>
    </rPh>
    <phoneticPr fontId="19"/>
  </si>
  <si>
    <t>令和６年１１月１１日～令和６年１１月３０日</t>
    <rPh sb="0" eb="2">
      <t>レイワ</t>
    </rPh>
    <rPh sb="3" eb="4">
      <t>ネン</t>
    </rPh>
    <rPh sb="6" eb="7">
      <t>ガツ</t>
    </rPh>
    <rPh sb="9" eb="10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</si>
</sst>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#,##0&quot;円&quot;;\-#,##0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1"/>
      <name val="BIZ UD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0" fillId="0" borderId="0" xfId="42" applyAlignment="1">
      <alignment horizontal="center" vertical="center" shrinkToFit="1"/>
    </xf>
    <xf numFmtId="0" fontId="22" fillId="0" borderId="0" xfId="42" applyFont="1">
      <alignment vertical="center"/>
    </xf>
    <xf numFmtId="0" fontId="23" fillId="0" borderId="0" xfId="42" applyFont="1">
      <alignment vertical="center"/>
    </xf>
    <xf numFmtId="0" fontId="24" fillId="0" borderId="0" xfId="42" applyFont="1">
      <alignment vertical="center"/>
    </xf>
    <xf numFmtId="0" fontId="25" fillId="0" borderId="0" xfId="42" applyFont="1">
      <alignment vertical="center"/>
    </xf>
    <xf numFmtId="0" fontId="0" fillId="0" borderId="0" xfId="0" applyAlignment="1">
      <alignment horizontal="center" vertical="center"/>
    </xf>
    <xf numFmtId="176" fontId="0" fillId="34" borderId="10" xfId="0" applyNumberForma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10" xfId="0" applyFont="1" applyBorder="1">
      <alignment vertical="center"/>
    </xf>
    <xf numFmtId="176" fontId="20" fillId="0" borderId="10" xfId="0" applyNumberFormat="1" applyFont="1" applyBorder="1">
      <alignment vertical="center"/>
    </xf>
    <xf numFmtId="0" fontId="20" fillId="0" borderId="10" xfId="0" applyFont="1" applyBorder="1" applyProtection="1">
      <alignment vertical="center"/>
      <protection hidden="1"/>
    </xf>
    <xf numFmtId="0" fontId="20" fillId="33" borderId="10" xfId="0" applyFont="1" applyFill="1" applyBorder="1">
      <alignment vertical="center"/>
    </xf>
    <xf numFmtId="0" fontId="21" fillId="0" borderId="0" xfId="0" applyFont="1">
      <alignment vertical="center"/>
    </xf>
    <xf numFmtId="176" fontId="20" fillId="0" borderId="0" xfId="0" applyNumberFormat="1" applyFont="1">
      <alignment vertical="center"/>
    </xf>
    <xf numFmtId="177" fontId="20" fillId="33" borderId="10" xfId="0" applyNumberFormat="1" applyFont="1" applyFill="1" applyBorder="1">
      <alignment vertical="center"/>
    </xf>
    <xf numFmtId="177" fontId="26" fillId="0" borderId="11" xfId="0" applyNumberFormat="1" applyFont="1" applyBorder="1">
      <alignment vertical="center"/>
    </xf>
    <xf numFmtId="0" fontId="0" fillId="34" borderId="10" xfId="0" applyFill="1" applyBorder="1" applyAlignment="1">
      <alignment horizontal="center" vertical="center"/>
    </xf>
    <xf numFmtId="14" fontId="20" fillId="0" borderId="10" xfId="0" applyNumberFormat="1" applyFont="1" applyBorder="1">
      <alignment vertical="center"/>
    </xf>
    <xf numFmtId="0" fontId="25" fillId="35" borderId="10" xfId="0" applyFont="1" applyFill="1" applyBorder="1">
      <alignment vertical="center"/>
    </xf>
    <xf numFmtId="14" fontId="20" fillId="0" borderId="10" xfId="0" applyNumberFormat="1" applyFont="1" applyBorder="1" applyProtection="1">
      <alignment vertical="center"/>
      <protection locked="0"/>
    </xf>
    <xf numFmtId="0" fontId="20" fillId="0" borderId="10" xfId="0" applyFont="1" applyBorder="1" applyProtection="1">
      <alignment vertical="center"/>
      <protection locked="0"/>
    </xf>
    <xf numFmtId="0" fontId="25" fillId="35" borderId="10" xfId="0" applyFont="1" applyFill="1" applyBorder="1" applyProtection="1">
      <alignment vertical="center"/>
      <protection locked="0"/>
    </xf>
    <xf numFmtId="177" fontId="20" fillId="33" borderId="10" xfId="0" applyNumberFormat="1" applyFont="1" applyFill="1" applyBorder="1" applyProtection="1">
      <alignment vertical="center"/>
      <protection hidden="1"/>
    </xf>
    <xf numFmtId="177" fontId="27" fillId="0" borderId="11" xfId="0" applyNumberFormat="1" applyFont="1" applyBorder="1">
      <alignment vertical="center"/>
    </xf>
    <xf numFmtId="0" fontId="27" fillId="0" borderId="0" xfId="0" applyFont="1">
      <alignment vertical="center"/>
    </xf>
    <xf numFmtId="176" fontId="20" fillId="0" borderId="10" xfId="0" applyNumberFormat="1" applyFont="1" applyBorder="1" applyAlignment="1">
      <alignment horizontal="center" vertical="center"/>
    </xf>
    <xf numFmtId="38" fontId="20" fillId="0" borderId="10" xfId="44" applyFont="1" applyBorder="1" applyAlignment="1">
      <alignment vertical="center"/>
    </xf>
    <xf numFmtId="0" fontId="28" fillId="0" borderId="0" xfId="42" applyFont="1">
      <alignment vertical="center"/>
    </xf>
    <xf numFmtId="0" fontId="20" fillId="34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vertical="center"/>
      <protection locked="0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警告文 2" xfId="43" xr:uid="{00000000-0005-0000-0000-000020000000}"/>
    <cellStyle name="桁区切り" xfId="44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B000000}"/>
    <cellStyle name="良い" xfId="6" builtinId="26" customBuiltin="1"/>
  </cellStyles>
  <dxfs count="0"/>
  <tableStyles count="0" defaultTableStyle="TableStyleMedium2" defaultPivotStyle="PivotStyleLight16"/>
  <colors>
    <mruColors>
      <color rgb="FFCCFFCC"/>
      <color rgb="FF99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17</xdr:row>
      <xdr:rowOff>28576</xdr:rowOff>
    </xdr:from>
    <xdr:to>
      <xdr:col>2</xdr:col>
      <xdr:colOff>1076325</xdr:colOff>
      <xdr:row>19</xdr:row>
      <xdr:rowOff>161926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28700" y="3914776"/>
          <a:ext cx="1238250" cy="590550"/>
        </a:xfrm>
        <a:prstGeom prst="borderCallout1">
          <a:avLst>
            <a:gd name="adj1" fmla="val 2719"/>
            <a:gd name="adj2" fmla="val 1376"/>
            <a:gd name="adj3" fmla="val -424314"/>
            <a:gd name="adj4" fmla="val -19191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リストから選択してください。</a:t>
          </a:r>
        </a:p>
      </xdr:txBody>
    </xdr:sp>
    <xdr:clientData/>
  </xdr:twoCellAnchor>
  <xdr:twoCellAnchor>
    <xdr:from>
      <xdr:col>4</xdr:col>
      <xdr:colOff>371475</xdr:colOff>
      <xdr:row>17</xdr:row>
      <xdr:rowOff>9525</xdr:rowOff>
    </xdr:from>
    <xdr:to>
      <xdr:col>6</xdr:col>
      <xdr:colOff>428625</xdr:colOff>
      <xdr:row>20</xdr:row>
      <xdr:rowOff>180974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62400" y="3895725"/>
          <a:ext cx="1771650" cy="857249"/>
        </a:xfrm>
        <a:prstGeom prst="borderCallout1">
          <a:avLst>
            <a:gd name="adj1" fmla="val 2719"/>
            <a:gd name="adj2" fmla="val 1376"/>
            <a:gd name="adj3" fmla="val -286966"/>
            <a:gd name="adj4" fmla="val -9282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フリガナ変換の計算式が入っています。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変換が正しくない場合は、手入力してください。</a:t>
          </a:r>
        </a:p>
      </xdr:txBody>
    </xdr:sp>
    <xdr:clientData/>
  </xdr:twoCellAnchor>
  <xdr:twoCellAnchor>
    <xdr:from>
      <xdr:col>4</xdr:col>
      <xdr:colOff>485775</xdr:colOff>
      <xdr:row>2</xdr:row>
      <xdr:rowOff>123826</xdr:rowOff>
    </xdr:from>
    <xdr:to>
      <xdr:col>6</xdr:col>
      <xdr:colOff>9525</xdr:colOff>
      <xdr:row>4</xdr:row>
      <xdr:rowOff>142875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076700" y="581026"/>
          <a:ext cx="1238250" cy="476249"/>
        </a:xfrm>
        <a:prstGeom prst="borderCallout1">
          <a:avLst>
            <a:gd name="adj1" fmla="val 1106"/>
            <a:gd name="adj2" fmla="val 606"/>
            <a:gd name="adj3" fmla="val 27492"/>
            <a:gd name="adj4" fmla="val -108421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計算式が入っています。</a:t>
          </a:r>
        </a:p>
      </xdr:txBody>
    </xdr:sp>
    <xdr:clientData/>
  </xdr:twoCellAnchor>
  <xdr:twoCellAnchor>
    <xdr:from>
      <xdr:col>13</xdr:col>
      <xdr:colOff>152399</xdr:colOff>
      <xdr:row>2</xdr:row>
      <xdr:rowOff>123826</xdr:rowOff>
    </xdr:from>
    <xdr:to>
      <xdr:col>15</xdr:col>
      <xdr:colOff>685800</xdr:colOff>
      <xdr:row>4</xdr:row>
      <xdr:rowOff>142875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458574" y="581026"/>
          <a:ext cx="2247901" cy="476249"/>
        </a:xfrm>
        <a:prstGeom prst="borderCallout1">
          <a:avLst>
            <a:gd name="adj1" fmla="val 1106"/>
            <a:gd name="adj2" fmla="val 606"/>
            <a:gd name="adj3" fmla="val -38508"/>
            <a:gd name="adj4" fmla="val -27222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在勤・在学の方は、所在地を記入してください。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C31"/>
  <sheetViews>
    <sheetView view="pageBreakPreview" topLeftCell="B1" zoomScaleNormal="100" zoomScaleSheetLayoutView="100" workbookViewId="0">
      <pane ySplit="1" topLeftCell="A2" activePane="bottomLeft" state="frozen"/>
      <selection pane="bottomLeft" activeCell="B3" sqref="B3"/>
    </sheetView>
  </sheetViews>
  <sheetFormatPr defaultRowHeight="18" customHeight="1" x14ac:dyDescent="0.15"/>
  <cols>
    <col min="1" max="1" width="0" style="9" hidden="1" customWidth="1"/>
    <col min="2" max="2" width="15.625" style="15" customWidth="1"/>
    <col min="3" max="3" width="20.25" style="9" customWidth="1"/>
    <col min="4" max="24" width="11.25" style="9" customWidth="1"/>
    <col min="25" max="25" width="11.25" style="9" hidden="1" customWidth="1"/>
    <col min="26" max="26" width="8.375" style="9" hidden="1" customWidth="1"/>
    <col min="27" max="27" width="20.375" style="9" hidden="1" customWidth="1"/>
    <col min="28" max="28" width="16" style="9" hidden="1" customWidth="1"/>
    <col min="29" max="29" width="11.625" style="9" hidden="1" customWidth="1"/>
    <col min="30" max="30" width="19.375" style="9" bestFit="1" customWidth="1"/>
    <col min="31" max="31" width="13.875" style="9" bestFit="1" customWidth="1"/>
    <col min="32" max="32" width="10.25" style="9" bestFit="1" customWidth="1"/>
    <col min="33" max="16384" width="9" style="9"/>
  </cols>
  <sheetData>
    <row r="1" spans="1:29" s="6" customFormat="1" ht="18" customHeight="1" x14ac:dyDescent="0.15">
      <c r="B1" s="7" t="s">
        <v>77</v>
      </c>
      <c r="C1" s="8" t="s">
        <v>12</v>
      </c>
      <c r="D1" s="8" t="s">
        <v>23</v>
      </c>
      <c r="E1" s="30" t="s">
        <v>13</v>
      </c>
      <c r="F1" s="30"/>
      <c r="G1" s="30"/>
      <c r="H1" s="30" t="s">
        <v>14</v>
      </c>
      <c r="I1" s="30"/>
      <c r="J1" s="8"/>
      <c r="K1" s="8" t="s">
        <v>47</v>
      </c>
      <c r="L1" s="8"/>
      <c r="M1" s="30" t="s">
        <v>48</v>
      </c>
      <c r="N1" s="30"/>
      <c r="O1" s="30"/>
      <c r="P1" s="30"/>
    </row>
    <row r="2" spans="1:29" ht="18" customHeight="1" x14ac:dyDescent="0.15">
      <c r="B2" s="19">
        <v>45607</v>
      </c>
      <c r="C2" s="10" t="s">
        <v>33</v>
      </c>
      <c r="D2" s="10">
        <v>1350072</v>
      </c>
      <c r="E2" s="31" t="s">
        <v>34</v>
      </c>
      <c r="F2" s="31"/>
      <c r="G2" s="31"/>
      <c r="H2" s="31" t="s">
        <v>35</v>
      </c>
      <c r="I2" s="31"/>
      <c r="J2" s="32" t="s">
        <v>51</v>
      </c>
      <c r="K2" s="32"/>
      <c r="L2" s="32"/>
      <c r="M2" s="32"/>
      <c r="N2" s="32"/>
      <c r="O2" s="32"/>
      <c r="P2" s="32"/>
    </row>
    <row r="4" spans="1:29" ht="18" customHeight="1" x14ac:dyDescent="0.15">
      <c r="B4" s="11" t="s">
        <v>43</v>
      </c>
      <c r="C4" s="16">
        <f>(COUNTIF($B$7:$B$16,"一般の部")+COUNTIF($B$7:$B$16,"壮年の部")+COUNTIF($B$7:$B$16,"女子の部(高校生以上）"))*3000+(COUNTIF($B$7:$B$16,"中学の部")+COUNTIF($B$7:$B$16,"女子の部(中学生）"))*1000</f>
        <v>6000</v>
      </c>
      <c r="D4" s="17" t="s">
        <v>49</v>
      </c>
    </row>
    <row r="6" spans="1:29" ht="18" customHeight="1" x14ac:dyDescent="0.15">
      <c r="A6" s="8" t="s">
        <v>16</v>
      </c>
      <c r="B6" s="8" t="s">
        <v>17</v>
      </c>
      <c r="C6" s="8" t="s">
        <v>42</v>
      </c>
      <c r="D6" s="8" t="s">
        <v>0</v>
      </c>
      <c r="E6" s="8" t="s">
        <v>1</v>
      </c>
      <c r="F6" s="8" t="s">
        <v>18</v>
      </c>
      <c r="G6" s="8" t="s">
        <v>2</v>
      </c>
      <c r="H6" s="8" t="s">
        <v>3</v>
      </c>
      <c r="I6" s="8" t="s">
        <v>30</v>
      </c>
      <c r="J6" s="8" t="s">
        <v>4</v>
      </c>
      <c r="K6" s="8" t="s">
        <v>5</v>
      </c>
      <c r="L6" s="8" t="s">
        <v>19</v>
      </c>
      <c r="M6" s="8" t="s">
        <v>6</v>
      </c>
      <c r="N6" s="8" t="s">
        <v>7</v>
      </c>
      <c r="O6" s="8" t="s">
        <v>20</v>
      </c>
      <c r="P6" s="8" t="s">
        <v>25</v>
      </c>
      <c r="Q6" s="8" t="s">
        <v>26</v>
      </c>
      <c r="R6" s="8" t="s">
        <v>27</v>
      </c>
      <c r="S6" s="8" t="s">
        <v>8</v>
      </c>
      <c r="T6" s="8" t="s">
        <v>9</v>
      </c>
      <c r="U6" s="8" t="s">
        <v>21</v>
      </c>
      <c r="V6" s="8" t="s">
        <v>10</v>
      </c>
      <c r="W6" s="8" t="s">
        <v>11</v>
      </c>
      <c r="X6" s="8" t="s">
        <v>22</v>
      </c>
      <c r="Y6" s="18" t="s">
        <v>12</v>
      </c>
      <c r="Z6" s="18" t="s">
        <v>23</v>
      </c>
      <c r="AA6" s="18" t="s">
        <v>13</v>
      </c>
      <c r="AB6" s="18" t="s">
        <v>14</v>
      </c>
      <c r="AC6" s="7" t="s">
        <v>15</v>
      </c>
    </row>
    <row r="7" spans="1:29" ht="18" customHeight="1" x14ac:dyDescent="0.15">
      <c r="A7" s="12">
        <f>VLOOKUP(B7,リスト!A$1:B$5,2,FALSE)</f>
        <v>1</v>
      </c>
      <c r="B7" s="20" t="s">
        <v>24</v>
      </c>
      <c r="C7" s="10" t="s">
        <v>50</v>
      </c>
      <c r="D7" s="10" t="s">
        <v>36</v>
      </c>
      <c r="E7" s="13" t="str">
        <f t="shared" ref="E7:E16" si="0">ASC(PHONETIC(D7))</f>
        <v>ｺｳﾄｳ ｲﾁﾛｳ</v>
      </c>
      <c r="F7" s="10">
        <v>37</v>
      </c>
      <c r="G7" s="10" t="s">
        <v>37</v>
      </c>
      <c r="H7" s="13" t="str">
        <f t="shared" ref="H7:H16" si="1">ASC(PHONETIC(G7))</f>
        <v>ｺｳﾄｳ ｼﾞﾛｳ</v>
      </c>
      <c r="I7" s="10">
        <v>34</v>
      </c>
      <c r="J7" s="10" t="s">
        <v>46</v>
      </c>
      <c r="K7" s="13" t="str">
        <f t="shared" ref="K7:K16" si="2">ASC(PHONETIC(J7))</f>
        <v>ｺｳﾄｳ ｻﾌﾞﾛｳ</v>
      </c>
      <c r="L7" s="10">
        <v>41</v>
      </c>
      <c r="M7" s="10" t="s">
        <v>38</v>
      </c>
      <c r="N7" s="13" t="str">
        <f t="shared" ref="N7:N16" si="3">ASC(PHONETIC(M7))</f>
        <v>ｺｳﾄｳ ｼﾛｳ</v>
      </c>
      <c r="O7" s="10">
        <v>33</v>
      </c>
      <c r="P7" s="10" t="s">
        <v>39</v>
      </c>
      <c r="Q7" s="13" t="str">
        <f t="shared" ref="Q7:Q16" si="4">ASC(PHONETIC(P7))</f>
        <v>ｺｳﾄｳ ｺﾞﾛｳ</v>
      </c>
      <c r="R7" s="10">
        <v>37</v>
      </c>
      <c r="S7" s="10" t="s">
        <v>40</v>
      </c>
      <c r="T7" s="13" t="str">
        <f t="shared" ref="T7:T16" si="5">ASC(PHONETIC(S7))</f>
        <v>ｺｳﾄｳ ﾛｸﾛｳ</v>
      </c>
      <c r="U7" s="10">
        <v>41</v>
      </c>
      <c r="V7" s="10" t="s">
        <v>41</v>
      </c>
      <c r="W7" s="13" t="str">
        <f t="shared" ref="W7:W16" si="6">ASC(PHONETIC(V7))</f>
        <v>ｺｳﾄｳ ｼﾁﾛｳ</v>
      </c>
      <c r="X7" s="10">
        <v>42</v>
      </c>
      <c r="Y7" s="10" t="str">
        <f>IF($C7&lt;&gt;"",$C$2,"")</f>
        <v>江東　太郎</v>
      </c>
      <c r="Z7" s="10">
        <f>IF($C7&lt;&gt;"",$D$2,"")</f>
        <v>1350072</v>
      </c>
      <c r="AA7" s="10" t="str">
        <f>IF($C7&lt;&gt;"",$E$2,"")</f>
        <v>東京都江東区大島〇-〇-〇</v>
      </c>
      <c r="AB7" s="10" t="str">
        <f>IF($C7&lt;&gt;"",$H$2,"")</f>
        <v>000-0000-0000</v>
      </c>
      <c r="AC7" s="19">
        <f>IF($C7&lt;&gt;"",$B$2,"")</f>
        <v>45607</v>
      </c>
    </row>
    <row r="8" spans="1:29" ht="18" customHeight="1" x14ac:dyDescent="0.15">
      <c r="A8" s="12">
        <f>VLOOKUP(B8,リスト!A$1:B$5,2,FALSE)</f>
        <v>3</v>
      </c>
      <c r="B8" s="20" t="s">
        <v>29</v>
      </c>
      <c r="C8" s="10" t="s">
        <v>52</v>
      </c>
      <c r="D8" s="10" t="s">
        <v>55</v>
      </c>
      <c r="E8" s="13" t="str">
        <f t="shared" si="0"/>
        <v>ｶﾒｲﾄﾞ ｲﾁﾛｳ</v>
      </c>
      <c r="F8" s="10">
        <v>15</v>
      </c>
      <c r="G8" s="10" t="s">
        <v>56</v>
      </c>
      <c r="H8" s="13" t="str">
        <f t="shared" si="1"/>
        <v>ｶﾒｲﾄﾞ ｼﾞﾛｳ</v>
      </c>
      <c r="I8" s="10">
        <v>15</v>
      </c>
      <c r="J8" s="10" t="s">
        <v>57</v>
      </c>
      <c r="K8" s="13" t="str">
        <f t="shared" si="2"/>
        <v>ｶﾒｲﾄﾞ ｻﾌﾞﾛｳ</v>
      </c>
      <c r="L8" s="10">
        <v>15</v>
      </c>
      <c r="M8" s="10" t="s">
        <v>58</v>
      </c>
      <c r="N8" s="13" t="str">
        <f t="shared" si="3"/>
        <v>ｶﾒｲﾄﾞ ｼﾛｳ</v>
      </c>
      <c r="O8" s="10">
        <v>15</v>
      </c>
      <c r="P8" s="10" t="s">
        <v>59</v>
      </c>
      <c r="Q8" s="13" t="str">
        <f t="shared" si="4"/>
        <v>ｶﾒｲﾄﾞ ｺﾞﾛｳ</v>
      </c>
      <c r="R8" s="10">
        <v>15</v>
      </c>
      <c r="S8" s="10"/>
      <c r="T8" s="13" t="str">
        <f t="shared" si="5"/>
        <v/>
      </c>
      <c r="U8" s="10"/>
      <c r="V8" s="10"/>
      <c r="W8" s="13" t="str">
        <f t="shared" si="6"/>
        <v/>
      </c>
      <c r="X8" s="10"/>
      <c r="Y8" s="10" t="str">
        <f t="shared" ref="Y8:Y16" si="7">IF(C8&lt;&gt;"",$C$2,"")</f>
        <v>江東　太郎</v>
      </c>
      <c r="Z8" s="10">
        <f t="shared" ref="Z8:Z15" si="8">IF($C8&lt;&gt;"",$D$2,"")</f>
        <v>1350072</v>
      </c>
      <c r="AA8" s="10" t="str">
        <f t="shared" ref="AA8:AA15" si="9">IF($C8&lt;&gt;"",$E$2,"")</f>
        <v>東京都江東区大島〇-〇-〇</v>
      </c>
      <c r="AB8" s="10" t="str">
        <f t="shared" ref="AB8:AB15" si="10">IF($C8&lt;&gt;"",$H$2,"")</f>
        <v>000-0000-0000</v>
      </c>
      <c r="AC8" s="19">
        <f t="shared" ref="AC8:AC15" si="11">IF($C8&lt;&gt;"",$B$2,"")</f>
        <v>45607</v>
      </c>
    </row>
    <row r="9" spans="1:29" ht="18" customHeight="1" x14ac:dyDescent="0.15">
      <c r="A9" s="12">
        <f>VLOOKUP(B9,リスト!A$1:B$5,2,FALSE)</f>
        <v>3</v>
      </c>
      <c r="B9" s="20" t="s">
        <v>29</v>
      </c>
      <c r="C9" s="10" t="s">
        <v>53</v>
      </c>
      <c r="D9" s="10" t="s">
        <v>60</v>
      </c>
      <c r="E9" s="13" t="str">
        <f t="shared" si="0"/>
        <v>ｵｵｼﾞﾏ ｲﾁﾛｳ</v>
      </c>
      <c r="F9" s="10">
        <v>14</v>
      </c>
      <c r="G9" s="10" t="s">
        <v>61</v>
      </c>
      <c r="H9" s="13" t="str">
        <f t="shared" si="1"/>
        <v>ｵｵｼﾞﾏ ｼﾞﾛｳ</v>
      </c>
      <c r="I9" s="10">
        <v>14</v>
      </c>
      <c r="J9" s="10" t="s">
        <v>62</v>
      </c>
      <c r="K9" s="13" t="str">
        <f t="shared" si="2"/>
        <v>ｵｵｼﾞﾏ ｻﾌﾞﾛｳ</v>
      </c>
      <c r="L9" s="10">
        <v>14</v>
      </c>
      <c r="M9" s="10" t="s">
        <v>63</v>
      </c>
      <c r="N9" s="13" t="str">
        <f t="shared" si="3"/>
        <v>ｵｵｼﾞﾏ ｼﾛｳ</v>
      </c>
      <c r="O9" s="10">
        <v>14</v>
      </c>
      <c r="P9" s="10" t="s">
        <v>64</v>
      </c>
      <c r="Q9" s="13" t="str">
        <f t="shared" si="4"/>
        <v>ｵｵｼﾞﾏ ｺﾞﾛｳ</v>
      </c>
      <c r="R9" s="10">
        <v>14</v>
      </c>
      <c r="S9" s="10" t="s">
        <v>65</v>
      </c>
      <c r="T9" s="13" t="str">
        <f t="shared" si="5"/>
        <v>ｵｵｼﾞﾏ ﾛｸﾛｳ</v>
      </c>
      <c r="U9" s="10">
        <v>14</v>
      </c>
      <c r="V9" s="10"/>
      <c r="W9" s="13" t="str">
        <f t="shared" si="6"/>
        <v/>
      </c>
      <c r="X9" s="10"/>
      <c r="Y9" s="10" t="str">
        <f t="shared" si="7"/>
        <v>江東　太郎</v>
      </c>
      <c r="Z9" s="10">
        <f t="shared" si="8"/>
        <v>1350072</v>
      </c>
      <c r="AA9" s="10" t="str">
        <f t="shared" si="9"/>
        <v>東京都江東区大島〇-〇-〇</v>
      </c>
      <c r="AB9" s="10" t="str">
        <f t="shared" si="10"/>
        <v>000-0000-0000</v>
      </c>
      <c r="AC9" s="19">
        <f t="shared" si="11"/>
        <v>45607</v>
      </c>
    </row>
    <row r="10" spans="1:29" ht="18" customHeight="1" x14ac:dyDescent="0.15">
      <c r="A10" s="12">
        <f>VLOOKUP(B10,リスト!A$1:B$5,2,FALSE)</f>
        <v>4</v>
      </c>
      <c r="B10" s="20" t="s">
        <v>44</v>
      </c>
      <c r="C10" s="10" t="s">
        <v>54</v>
      </c>
      <c r="D10" s="10" t="s">
        <v>66</v>
      </c>
      <c r="E10" s="13" t="str">
        <f t="shared" si="0"/>
        <v>ﾌｶｶﾞﾜ ｶｽﾞﾐ</v>
      </c>
      <c r="F10" s="10">
        <v>15</v>
      </c>
      <c r="G10" s="10" t="s">
        <v>69</v>
      </c>
      <c r="H10" s="13" t="str">
        <f t="shared" si="1"/>
        <v>ﾌｶｶﾞﾜ ﾌﾐｺ</v>
      </c>
      <c r="I10" s="10">
        <v>15</v>
      </c>
      <c r="J10" s="10" t="s">
        <v>68</v>
      </c>
      <c r="K10" s="13" t="str">
        <f t="shared" si="2"/>
        <v>ﾌｶｶﾞﾜ ﾐﾅﾐ</v>
      </c>
      <c r="L10" s="10">
        <v>15</v>
      </c>
      <c r="M10" s="10" t="s">
        <v>67</v>
      </c>
      <c r="N10" s="13" t="str">
        <f t="shared" si="3"/>
        <v>ﾌｶｶﾞﾜ ｼｵﾘ</v>
      </c>
      <c r="O10" s="10">
        <v>15</v>
      </c>
      <c r="P10" s="10" t="s">
        <v>70</v>
      </c>
      <c r="Q10" s="13" t="str">
        <f t="shared" si="4"/>
        <v>ﾌｶｶﾞﾜ ｺﾄﾐ</v>
      </c>
      <c r="R10" s="10">
        <v>15</v>
      </c>
      <c r="S10" s="10"/>
      <c r="T10" s="13" t="str">
        <f t="shared" si="5"/>
        <v/>
      </c>
      <c r="U10" s="10"/>
      <c r="V10" s="10"/>
      <c r="W10" s="13" t="str">
        <f t="shared" si="6"/>
        <v/>
      </c>
      <c r="X10" s="10"/>
      <c r="Y10" s="10" t="str">
        <f t="shared" si="7"/>
        <v>江東　太郎</v>
      </c>
      <c r="Z10" s="10">
        <f t="shared" si="8"/>
        <v>1350072</v>
      </c>
      <c r="AA10" s="10" t="str">
        <f t="shared" si="9"/>
        <v>東京都江東区大島〇-〇-〇</v>
      </c>
      <c r="AB10" s="10" t="str">
        <f t="shared" si="10"/>
        <v>000-0000-0000</v>
      </c>
      <c r="AC10" s="19">
        <f t="shared" si="11"/>
        <v>45607</v>
      </c>
    </row>
    <row r="11" spans="1:29" ht="18" customHeight="1" x14ac:dyDescent="0.15">
      <c r="A11" s="12" t="e">
        <f>VLOOKUP(B11,リスト!A$1:B$5,2,FALSE)</f>
        <v>#N/A</v>
      </c>
      <c r="B11" s="20"/>
      <c r="C11" s="10"/>
      <c r="D11" s="10"/>
      <c r="E11" s="13" t="str">
        <f t="shared" si="0"/>
        <v/>
      </c>
      <c r="F11" s="10"/>
      <c r="G11" s="10"/>
      <c r="H11" s="13" t="str">
        <f t="shared" si="1"/>
        <v/>
      </c>
      <c r="I11" s="10"/>
      <c r="J11" s="10"/>
      <c r="K11" s="13" t="str">
        <f t="shared" si="2"/>
        <v/>
      </c>
      <c r="L11" s="10"/>
      <c r="M11" s="10"/>
      <c r="N11" s="13" t="str">
        <f t="shared" si="3"/>
        <v/>
      </c>
      <c r="O11" s="10"/>
      <c r="P11" s="10"/>
      <c r="Q11" s="13" t="str">
        <f t="shared" si="4"/>
        <v/>
      </c>
      <c r="R11" s="10"/>
      <c r="S11" s="10"/>
      <c r="T11" s="13" t="str">
        <f t="shared" si="5"/>
        <v/>
      </c>
      <c r="U11" s="10"/>
      <c r="V11" s="10"/>
      <c r="W11" s="13" t="str">
        <f t="shared" si="6"/>
        <v/>
      </c>
      <c r="X11" s="10"/>
      <c r="Y11" s="10" t="str">
        <f t="shared" si="7"/>
        <v/>
      </c>
      <c r="Z11" s="10" t="str">
        <f t="shared" si="8"/>
        <v/>
      </c>
      <c r="AA11" s="10" t="str">
        <f t="shared" si="9"/>
        <v/>
      </c>
      <c r="AB11" s="10" t="str">
        <f t="shared" si="10"/>
        <v/>
      </c>
      <c r="AC11" s="19" t="str">
        <f t="shared" si="11"/>
        <v/>
      </c>
    </row>
    <row r="12" spans="1:29" ht="18" customHeight="1" x14ac:dyDescent="0.15">
      <c r="A12" s="12" t="e">
        <f>VLOOKUP(B12,リスト!A$1:B$5,2,FALSE)</f>
        <v>#N/A</v>
      </c>
      <c r="B12" s="20"/>
      <c r="C12" s="10"/>
      <c r="D12" s="10"/>
      <c r="E12" s="13" t="str">
        <f t="shared" si="0"/>
        <v/>
      </c>
      <c r="F12" s="10"/>
      <c r="G12" s="10"/>
      <c r="H12" s="13" t="str">
        <f t="shared" si="1"/>
        <v/>
      </c>
      <c r="I12" s="10"/>
      <c r="J12" s="10"/>
      <c r="K12" s="13" t="str">
        <f t="shared" si="2"/>
        <v/>
      </c>
      <c r="L12" s="10"/>
      <c r="M12" s="10"/>
      <c r="N12" s="13" t="str">
        <f t="shared" si="3"/>
        <v/>
      </c>
      <c r="O12" s="10"/>
      <c r="P12" s="10"/>
      <c r="Q12" s="13" t="str">
        <f t="shared" si="4"/>
        <v/>
      </c>
      <c r="R12" s="10"/>
      <c r="S12" s="10"/>
      <c r="T12" s="13" t="str">
        <f t="shared" si="5"/>
        <v/>
      </c>
      <c r="U12" s="10"/>
      <c r="V12" s="10"/>
      <c r="W12" s="13" t="str">
        <f t="shared" si="6"/>
        <v/>
      </c>
      <c r="X12" s="10"/>
      <c r="Y12" s="10" t="str">
        <f t="shared" si="7"/>
        <v/>
      </c>
      <c r="Z12" s="10" t="str">
        <f t="shared" si="8"/>
        <v/>
      </c>
      <c r="AA12" s="10" t="str">
        <f t="shared" si="9"/>
        <v/>
      </c>
      <c r="AB12" s="10" t="str">
        <f t="shared" si="10"/>
        <v/>
      </c>
      <c r="AC12" s="19" t="str">
        <f t="shared" si="11"/>
        <v/>
      </c>
    </row>
    <row r="13" spans="1:29" ht="18" customHeight="1" x14ac:dyDescent="0.15">
      <c r="A13" s="12" t="e">
        <f>VLOOKUP(B13,リスト!A$1:B$5,2,FALSE)</f>
        <v>#N/A</v>
      </c>
      <c r="B13" s="20"/>
      <c r="C13" s="10"/>
      <c r="D13" s="10"/>
      <c r="E13" s="13" t="str">
        <f t="shared" si="0"/>
        <v/>
      </c>
      <c r="F13" s="10"/>
      <c r="G13" s="10"/>
      <c r="H13" s="13" t="str">
        <f t="shared" si="1"/>
        <v/>
      </c>
      <c r="I13" s="10"/>
      <c r="J13" s="10"/>
      <c r="K13" s="13" t="str">
        <f t="shared" si="2"/>
        <v/>
      </c>
      <c r="L13" s="10"/>
      <c r="M13" s="10"/>
      <c r="N13" s="13" t="str">
        <f t="shared" si="3"/>
        <v/>
      </c>
      <c r="O13" s="10"/>
      <c r="P13" s="10"/>
      <c r="Q13" s="13" t="str">
        <f t="shared" si="4"/>
        <v/>
      </c>
      <c r="R13" s="10"/>
      <c r="S13" s="10"/>
      <c r="T13" s="13" t="str">
        <f t="shared" si="5"/>
        <v/>
      </c>
      <c r="U13" s="10"/>
      <c r="V13" s="10"/>
      <c r="W13" s="13" t="str">
        <f t="shared" si="6"/>
        <v/>
      </c>
      <c r="X13" s="10"/>
      <c r="Y13" s="10" t="str">
        <f t="shared" si="7"/>
        <v/>
      </c>
      <c r="Z13" s="10" t="str">
        <f t="shared" si="8"/>
        <v/>
      </c>
      <c r="AA13" s="10" t="str">
        <f t="shared" si="9"/>
        <v/>
      </c>
      <c r="AB13" s="10" t="str">
        <f t="shared" si="10"/>
        <v/>
      </c>
      <c r="AC13" s="19" t="str">
        <f t="shared" si="11"/>
        <v/>
      </c>
    </row>
    <row r="14" spans="1:29" ht="18" customHeight="1" x14ac:dyDescent="0.15">
      <c r="A14" s="12" t="e">
        <f>VLOOKUP(B14,リスト!A$1:B$5,2,FALSE)</f>
        <v>#N/A</v>
      </c>
      <c r="B14" s="20"/>
      <c r="C14" s="10"/>
      <c r="D14" s="10"/>
      <c r="E14" s="13" t="str">
        <f t="shared" si="0"/>
        <v/>
      </c>
      <c r="F14" s="10"/>
      <c r="G14" s="10"/>
      <c r="H14" s="13" t="str">
        <f t="shared" si="1"/>
        <v/>
      </c>
      <c r="I14" s="10"/>
      <c r="J14" s="10"/>
      <c r="K14" s="13" t="str">
        <f t="shared" si="2"/>
        <v/>
      </c>
      <c r="L14" s="10"/>
      <c r="M14" s="10"/>
      <c r="N14" s="13" t="str">
        <f t="shared" si="3"/>
        <v/>
      </c>
      <c r="O14" s="10"/>
      <c r="P14" s="10"/>
      <c r="Q14" s="13" t="str">
        <f t="shared" si="4"/>
        <v/>
      </c>
      <c r="R14" s="10"/>
      <c r="S14" s="10"/>
      <c r="T14" s="13" t="str">
        <f t="shared" si="5"/>
        <v/>
      </c>
      <c r="U14" s="10"/>
      <c r="V14" s="10"/>
      <c r="W14" s="13" t="str">
        <f t="shared" si="6"/>
        <v/>
      </c>
      <c r="X14" s="10"/>
      <c r="Y14" s="10" t="str">
        <f t="shared" si="7"/>
        <v/>
      </c>
      <c r="Z14" s="10" t="str">
        <f t="shared" si="8"/>
        <v/>
      </c>
      <c r="AA14" s="10" t="str">
        <f t="shared" si="9"/>
        <v/>
      </c>
      <c r="AB14" s="10" t="str">
        <f t="shared" si="10"/>
        <v/>
      </c>
      <c r="AC14" s="19" t="str">
        <f t="shared" si="11"/>
        <v/>
      </c>
    </row>
    <row r="15" spans="1:29" ht="18" customHeight="1" x14ac:dyDescent="0.15">
      <c r="A15" s="12" t="e">
        <f>VLOOKUP(B15,リスト!A$1:B$5,2,FALSE)</f>
        <v>#N/A</v>
      </c>
      <c r="B15" s="20"/>
      <c r="C15" s="10"/>
      <c r="D15" s="10"/>
      <c r="E15" s="13" t="str">
        <f t="shared" si="0"/>
        <v/>
      </c>
      <c r="F15" s="10"/>
      <c r="G15" s="10"/>
      <c r="H15" s="13" t="str">
        <f t="shared" si="1"/>
        <v/>
      </c>
      <c r="I15" s="10"/>
      <c r="J15" s="10"/>
      <c r="K15" s="13" t="str">
        <f t="shared" si="2"/>
        <v/>
      </c>
      <c r="L15" s="10"/>
      <c r="M15" s="10"/>
      <c r="N15" s="13" t="str">
        <f t="shared" si="3"/>
        <v/>
      </c>
      <c r="O15" s="10"/>
      <c r="P15" s="10"/>
      <c r="Q15" s="13" t="str">
        <f t="shared" si="4"/>
        <v/>
      </c>
      <c r="R15" s="10"/>
      <c r="S15" s="10"/>
      <c r="T15" s="13" t="str">
        <f t="shared" si="5"/>
        <v/>
      </c>
      <c r="U15" s="10"/>
      <c r="V15" s="10"/>
      <c r="W15" s="13" t="str">
        <f t="shared" si="6"/>
        <v/>
      </c>
      <c r="X15" s="10"/>
      <c r="Y15" s="10" t="str">
        <f t="shared" si="7"/>
        <v/>
      </c>
      <c r="Z15" s="10" t="str">
        <f t="shared" si="8"/>
        <v/>
      </c>
      <c r="AA15" s="10" t="str">
        <f t="shared" si="9"/>
        <v/>
      </c>
      <c r="AB15" s="10" t="str">
        <f t="shared" si="10"/>
        <v/>
      </c>
      <c r="AC15" s="19" t="str">
        <f t="shared" si="11"/>
        <v/>
      </c>
    </row>
    <row r="16" spans="1:29" ht="18" customHeight="1" x14ac:dyDescent="0.15">
      <c r="A16" s="12" t="e">
        <f>VLOOKUP(B16,リスト!A$1:B$5,2,FALSE)</f>
        <v>#N/A</v>
      </c>
      <c r="B16" s="20"/>
      <c r="C16" s="10"/>
      <c r="D16" s="10"/>
      <c r="E16" s="13" t="str">
        <f t="shared" si="0"/>
        <v/>
      </c>
      <c r="F16" s="10"/>
      <c r="G16" s="10"/>
      <c r="H16" s="13" t="str">
        <f t="shared" si="1"/>
        <v/>
      </c>
      <c r="I16" s="10"/>
      <c r="J16" s="10"/>
      <c r="K16" s="13" t="str">
        <f t="shared" si="2"/>
        <v/>
      </c>
      <c r="L16" s="10"/>
      <c r="M16" s="10"/>
      <c r="N16" s="13" t="str">
        <f t="shared" si="3"/>
        <v/>
      </c>
      <c r="O16" s="10"/>
      <c r="P16" s="10"/>
      <c r="Q16" s="13" t="str">
        <f t="shared" si="4"/>
        <v/>
      </c>
      <c r="R16" s="10"/>
      <c r="S16" s="10"/>
      <c r="T16" s="13" t="str">
        <f t="shared" si="5"/>
        <v/>
      </c>
      <c r="U16" s="10"/>
      <c r="V16" s="10"/>
      <c r="W16" s="13" t="str">
        <f t="shared" si="6"/>
        <v/>
      </c>
      <c r="X16" s="10"/>
      <c r="Y16" s="10" t="str">
        <f t="shared" si="7"/>
        <v/>
      </c>
      <c r="Z16" s="10" t="str">
        <f>IF($C16&lt;&gt;"",$D$2,"")</f>
        <v/>
      </c>
      <c r="AA16" s="10" t="str">
        <f>IF($C16&lt;&gt;"",$E$2,"")</f>
        <v/>
      </c>
      <c r="AB16" s="10" t="str">
        <f>IF($C16&lt;&gt;"",$H$2,"")</f>
        <v/>
      </c>
      <c r="AC16" s="19" t="str">
        <f>IF($C16&lt;&gt;"",$B$2,"")</f>
        <v/>
      </c>
    </row>
    <row r="17" spans="2:14" ht="18" customHeight="1" x14ac:dyDescent="0.15">
      <c r="B17" s="9"/>
      <c r="C17" s="14"/>
      <c r="F17" s="14"/>
    </row>
    <row r="22" spans="2:14" ht="18" customHeight="1" x14ac:dyDescent="0.15">
      <c r="D22" s="2"/>
      <c r="E22" s="2"/>
      <c r="F22" s="2"/>
      <c r="G22" s="1"/>
      <c r="H22" s="1"/>
      <c r="I22" s="1"/>
      <c r="J22" s="1"/>
      <c r="K22" s="1"/>
      <c r="L22" s="1"/>
      <c r="M22" s="1"/>
      <c r="N22" s="1"/>
    </row>
    <row r="23" spans="2:14" ht="18" customHeight="1" x14ac:dyDescent="0.15">
      <c r="C23" s="2" t="s">
        <v>71</v>
      </c>
      <c r="D23" s="2" t="s">
        <v>72</v>
      </c>
      <c r="E23" s="2"/>
      <c r="F23" s="2"/>
      <c r="G23" s="1"/>
      <c r="H23" s="1"/>
      <c r="I23" s="1"/>
      <c r="J23" s="1"/>
      <c r="K23" s="1"/>
      <c r="L23" s="1"/>
      <c r="M23" s="3"/>
      <c r="N23" s="3"/>
    </row>
    <row r="24" spans="2:14" ht="18" customHeight="1" x14ac:dyDescent="0.15">
      <c r="C24" s="2"/>
      <c r="D24" s="2" t="s">
        <v>83</v>
      </c>
      <c r="E24" s="2"/>
      <c r="F24" s="2"/>
      <c r="G24" s="3"/>
      <c r="H24" s="3"/>
      <c r="I24" s="3"/>
      <c r="J24" s="3"/>
      <c r="K24" s="3"/>
      <c r="L24" s="3"/>
      <c r="M24" s="3"/>
      <c r="N24" s="3"/>
    </row>
    <row r="25" spans="2:14" ht="18" customHeight="1" x14ac:dyDescent="0.15">
      <c r="C25" s="2"/>
      <c r="D25" s="5" t="s">
        <v>73</v>
      </c>
      <c r="E25" s="2"/>
      <c r="F25" s="2"/>
      <c r="G25" s="3"/>
      <c r="H25" s="3"/>
      <c r="I25" s="3"/>
      <c r="J25" s="3"/>
      <c r="K25" s="3"/>
      <c r="L25" s="3"/>
      <c r="M25" s="3"/>
      <c r="N25" s="3"/>
    </row>
    <row r="26" spans="2:14" ht="18" customHeight="1" x14ac:dyDescent="0.15">
      <c r="C26" s="2"/>
      <c r="D26" s="2"/>
      <c r="E26" s="2"/>
      <c r="F26" s="2"/>
      <c r="G26" s="2"/>
      <c r="H26" s="2"/>
      <c r="I26" s="2"/>
      <c r="J26" s="2"/>
      <c r="K26" s="3"/>
      <c r="L26" s="3"/>
      <c r="M26" s="3"/>
      <c r="N26" s="3"/>
    </row>
    <row r="27" spans="2:14" ht="18" customHeight="1" x14ac:dyDescent="0.15">
      <c r="C27" s="29" t="s">
        <v>74</v>
      </c>
      <c r="D27" s="29" t="s">
        <v>84</v>
      </c>
      <c r="E27" s="2"/>
      <c r="F27" s="2"/>
      <c r="G27" s="2"/>
      <c r="H27" s="2"/>
      <c r="I27" s="2"/>
      <c r="J27" s="2"/>
      <c r="K27" s="3"/>
      <c r="L27" s="3"/>
      <c r="M27" s="4"/>
      <c r="N27" s="4"/>
    </row>
    <row r="28" spans="2:14" ht="18" customHeight="1" x14ac:dyDescent="0.15">
      <c r="D28" s="2"/>
      <c r="E28" s="2"/>
      <c r="F28" s="2"/>
      <c r="G28" s="4"/>
      <c r="H28" s="4"/>
      <c r="I28" s="4"/>
      <c r="J28" s="4"/>
      <c r="K28" s="4"/>
      <c r="L28" s="4"/>
      <c r="M28" s="3"/>
      <c r="N28" s="3"/>
    </row>
    <row r="29" spans="2:14" ht="18" customHeight="1" x14ac:dyDescent="0.15">
      <c r="C29" s="2" t="s">
        <v>76</v>
      </c>
      <c r="D29" s="5" t="s">
        <v>75</v>
      </c>
      <c r="E29" s="2"/>
      <c r="F29" s="2"/>
      <c r="G29" s="2"/>
      <c r="H29" s="2"/>
      <c r="I29" s="2"/>
      <c r="J29" s="2"/>
      <c r="K29" s="3"/>
      <c r="L29" s="3"/>
      <c r="M29" s="3"/>
      <c r="N29" s="3"/>
    </row>
    <row r="30" spans="2:14" ht="18" customHeight="1" x14ac:dyDescent="0.15">
      <c r="C30" s="2"/>
      <c r="D30" s="5"/>
      <c r="E30" s="2"/>
      <c r="F30" s="2"/>
      <c r="G30" s="2"/>
      <c r="H30" s="2"/>
      <c r="I30" s="2"/>
      <c r="J30" s="2"/>
      <c r="K30" s="3"/>
      <c r="L30" s="3"/>
      <c r="M30" s="3"/>
      <c r="N30" s="3"/>
    </row>
    <row r="31" spans="2:14" ht="18" customHeight="1" x14ac:dyDescent="0.15">
      <c r="C31" s="2"/>
      <c r="D31" s="5"/>
      <c r="E31" s="2"/>
      <c r="F31" s="2"/>
      <c r="G31" s="2"/>
      <c r="H31" s="2"/>
      <c r="I31" s="2"/>
      <c r="J31" s="2"/>
      <c r="K31" s="3"/>
      <c r="L31" s="3"/>
      <c r="M31" s="3"/>
      <c r="N31" s="3"/>
    </row>
  </sheetData>
  <mergeCells count="7">
    <mergeCell ref="E1:G1"/>
    <mergeCell ref="H1:I1"/>
    <mergeCell ref="M1:P1"/>
    <mergeCell ref="E2:G2"/>
    <mergeCell ref="H2:I2"/>
    <mergeCell ref="J2:L2"/>
    <mergeCell ref="M2:P2"/>
  </mergeCells>
  <phoneticPr fontId="18"/>
  <dataValidations count="1">
    <dataValidation allowBlank="1" showErrorMessage="1" sqref="D22:N31 C29:C31 C23:C27" xr:uid="{00000000-0002-0000-0000-000000000000}"/>
  </dataValidations>
  <printOptions gridLines="1"/>
  <pageMargins left="0" right="0" top="0.59055118110236227" bottom="0.39370078740157483" header="0.39370078740157483" footer="0.19685039370078741"/>
  <pageSetup paperSize="8" scale="77" fitToHeight="0" orientation="landscape" r:id="rId1"/>
  <headerFooter>
    <oddHeader>&amp;A</oddHeader>
    <oddFooter>&amp;P / &amp;N ページ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リスト!$A$1:$A$5</xm:f>
          </x14:formula1>
          <xm:sqref>B7:B16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8"/>
  <sheetViews>
    <sheetView tabSelected="1" view="pageBreakPreview" topLeftCell="B1" zoomScaleNormal="100" zoomScaleSheetLayoutView="100" workbookViewId="0">
      <pane ySplit="1" topLeftCell="A2" activePane="bottomLeft" state="frozen"/>
      <selection pane="bottomLeft" activeCell="B2" sqref="B2"/>
    </sheetView>
  </sheetViews>
  <sheetFormatPr defaultRowHeight="18" customHeight="1" x14ac:dyDescent="0.15"/>
  <cols>
    <col min="1" max="1" width="26.375" style="9" hidden="1" customWidth="1"/>
    <col min="2" max="2" width="19.625" style="15" customWidth="1"/>
    <col min="3" max="3" width="20.25" style="9" customWidth="1"/>
    <col min="4" max="24" width="11.25" style="9" customWidth="1"/>
    <col min="25" max="25" width="11.25" style="9" hidden="1" customWidth="1"/>
    <col min="26" max="26" width="8.375" style="9" hidden="1" customWidth="1"/>
    <col min="27" max="27" width="20.375" style="9" hidden="1" customWidth="1"/>
    <col min="28" max="28" width="16" style="9" hidden="1" customWidth="1"/>
    <col min="29" max="29" width="11.625" style="9" hidden="1" customWidth="1"/>
    <col min="30" max="30" width="11" style="9" hidden="1" customWidth="1"/>
    <col min="31" max="31" width="13.875" style="9" hidden="1" customWidth="1"/>
    <col min="32" max="32" width="10.25" style="9" customWidth="1"/>
    <col min="33" max="16384" width="9" style="9"/>
  </cols>
  <sheetData>
    <row r="1" spans="1:31" s="6" customFormat="1" ht="18" customHeight="1" x14ac:dyDescent="0.15">
      <c r="B1" s="7" t="s">
        <v>77</v>
      </c>
      <c r="C1" s="8" t="s">
        <v>12</v>
      </c>
      <c r="D1" s="8" t="s">
        <v>23</v>
      </c>
      <c r="E1" s="30" t="s">
        <v>13</v>
      </c>
      <c r="F1" s="30"/>
      <c r="G1" s="30"/>
      <c r="H1" s="30" t="s">
        <v>14</v>
      </c>
      <c r="I1" s="30"/>
      <c r="J1" s="8"/>
      <c r="K1" s="8" t="s">
        <v>47</v>
      </c>
      <c r="L1" s="8"/>
      <c r="M1" s="30" t="s">
        <v>48</v>
      </c>
      <c r="N1" s="30"/>
      <c r="O1" s="30"/>
      <c r="P1" s="30"/>
    </row>
    <row r="2" spans="1:31" ht="18" customHeight="1" x14ac:dyDescent="0.15">
      <c r="B2" s="21"/>
      <c r="C2" s="22"/>
      <c r="D2" s="22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4" spans="1:31" ht="18" customHeight="1" x14ac:dyDescent="0.15">
      <c r="B4" s="27" t="s">
        <v>43</v>
      </c>
      <c r="C4" s="24">
        <f>(COUNTIF($B$7:$B$16,"一般の部")+COUNTIF($B$7:$B$16,"壮年の部")+COUNTIF($B$7:$B$16,"女子の部(高校生以上）"))*3000+(COUNTIF($B$7:$B$16,"中学の部")+COUNTIF($B$7:$B$16,"女子の部(中学生）"))*1000</f>
        <v>0</v>
      </c>
      <c r="D4" s="25" t="s">
        <v>49</v>
      </c>
    </row>
    <row r="6" spans="1:31" ht="18" customHeight="1" x14ac:dyDescent="0.15">
      <c r="A6" s="8" t="s">
        <v>16</v>
      </c>
      <c r="B6" s="8" t="s">
        <v>17</v>
      </c>
      <c r="C6" s="8" t="s">
        <v>42</v>
      </c>
      <c r="D6" s="8" t="s">
        <v>0</v>
      </c>
      <c r="E6" s="8" t="s">
        <v>1</v>
      </c>
      <c r="F6" s="8" t="s">
        <v>18</v>
      </c>
      <c r="G6" s="8" t="s">
        <v>2</v>
      </c>
      <c r="H6" s="8" t="s">
        <v>3</v>
      </c>
      <c r="I6" s="8" t="s">
        <v>30</v>
      </c>
      <c r="J6" s="8" t="s">
        <v>4</v>
      </c>
      <c r="K6" s="8" t="s">
        <v>5</v>
      </c>
      <c r="L6" s="8" t="s">
        <v>19</v>
      </c>
      <c r="M6" s="8" t="s">
        <v>6</v>
      </c>
      <c r="N6" s="8" t="s">
        <v>7</v>
      </c>
      <c r="O6" s="8" t="s">
        <v>20</v>
      </c>
      <c r="P6" s="8" t="s">
        <v>25</v>
      </c>
      <c r="Q6" s="8" t="s">
        <v>26</v>
      </c>
      <c r="R6" s="8" t="s">
        <v>27</v>
      </c>
      <c r="S6" s="8" t="s">
        <v>8</v>
      </c>
      <c r="T6" s="8" t="s">
        <v>9</v>
      </c>
      <c r="U6" s="8" t="s">
        <v>21</v>
      </c>
      <c r="V6" s="8" t="s">
        <v>10</v>
      </c>
      <c r="W6" s="8" t="s">
        <v>11</v>
      </c>
      <c r="X6" s="8" t="s">
        <v>22</v>
      </c>
      <c r="Y6" s="18" t="s">
        <v>12</v>
      </c>
      <c r="Z6" s="18" t="s">
        <v>23</v>
      </c>
      <c r="AA6" s="18" t="s">
        <v>13</v>
      </c>
      <c r="AB6" s="18" t="s">
        <v>14</v>
      </c>
      <c r="AC6" s="7" t="s">
        <v>15</v>
      </c>
      <c r="AD6" s="7" t="s">
        <v>81</v>
      </c>
      <c r="AE6" s="7" t="s">
        <v>82</v>
      </c>
    </row>
    <row r="7" spans="1:31" ht="18" customHeight="1" x14ac:dyDescent="0.15">
      <c r="A7" s="12" t="e">
        <f>VLOOKUP(B7,リスト!A$1:B$5,2,FALSE)</f>
        <v>#N/A</v>
      </c>
      <c r="B7" s="23"/>
      <c r="C7" s="22"/>
      <c r="D7" s="22"/>
      <c r="E7" s="13" t="str">
        <f t="shared" ref="E7:E16" si="0">ASC(PHONETIC(D7))</f>
        <v/>
      </c>
      <c r="F7" s="22"/>
      <c r="G7" s="22"/>
      <c r="H7" s="13" t="str">
        <f t="shared" ref="H7:H16" si="1">ASC(PHONETIC(G7))</f>
        <v/>
      </c>
      <c r="I7" s="22"/>
      <c r="J7" s="22"/>
      <c r="K7" s="13" t="str">
        <f t="shared" ref="K7:K16" si="2">ASC(PHONETIC(J7))</f>
        <v/>
      </c>
      <c r="L7" s="22"/>
      <c r="M7" s="22"/>
      <c r="N7" s="13" t="str">
        <f t="shared" ref="N7:N16" si="3">ASC(PHONETIC(M7))</f>
        <v/>
      </c>
      <c r="O7" s="22"/>
      <c r="P7" s="22"/>
      <c r="Q7" s="13" t="str">
        <f t="shared" ref="Q7:Q16" si="4">ASC(PHONETIC(P7))</f>
        <v/>
      </c>
      <c r="R7" s="22"/>
      <c r="S7" s="22"/>
      <c r="T7" s="13" t="str">
        <f t="shared" ref="T7:T16" si="5">ASC(PHONETIC(S7))</f>
        <v/>
      </c>
      <c r="U7" s="22"/>
      <c r="V7" s="22"/>
      <c r="W7" s="13" t="str">
        <f t="shared" ref="W7:W16" si="6">ASC(PHONETIC(V7))</f>
        <v/>
      </c>
      <c r="X7" s="22"/>
      <c r="Y7" s="10" t="str">
        <f>IF($C7&lt;&gt;"",$C$2,"")</f>
        <v/>
      </c>
      <c r="Z7" s="10" t="str">
        <f>IF($C7&lt;&gt;"",$D$2,"")</f>
        <v/>
      </c>
      <c r="AA7" s="10" t="str">
        <f>IF($C7&lt;&gt;"",$E$2,"")</f>
        <v/>
      </c>
      <c r="AB7" s="10" t="str">
        <f>IF($C7&lt;&gt;"",$H$2,"")</f>
        <v/>
      </c>
      <c r="AC7" s="19" t="str">
        <f>IF($C7&lt;&gt;"",$B$2,"")</f>
        <v/>
      </c>
      <c r="AD7" s="28" t="str">
        <f>IF($C7&lt;&gt;"",IF(A7=3,1000,IF(B7="女子の部(中学生）",1000,3000)),"")</f>
        <v/>
      </c>
      <c r="AE7" s="28" t="str">
        <f>IF($C7&lt;&gt;"",IF(B7="女子の部(中学生）",-1,IF(B7="中学の部",-1,0)),"")</f>
        <v/>
      </c>
    </row>
    <row r="8" spans="1:31" ht="18" customHeight="1" x14ac:dyDescent="0.15">
      <c r="A8" s="12" t="e">
        <f>VLOOKUP(B8,リスト!A$1:B$5,2,FALSE)</f>
        <v>#N/A</v>
      </c>
      <c r="B8" s="23"/>
      <c r="C8" s="22"/>
      <c r="D8" s="22"/>
      <c r="E8" s="13" t="str">
        <f t="shared" si="0"/>
        <v/>
      </c>
      <c r="F8" s="22"/>
      <c r="G8" s="22"/>
      <c r="H8" s="13" t="str">
        <f t="shared" si="1"/>
        <v/>
      </c>
      <c r="I8" s="22"/>
      <c r="J8" s="22"/>
      <c r="K8" s="13" t="str">
        <f t="shared" si="2"/>
        <v/>
      </c>
      <c r="L8" s="22"/>
      <c r="M8" s="22"/>
      <c r="N8" s="13" t="str">
        <f t="shared" si="3"/>
        <v/>
      </c>
      <c r="O8" s="22"/>
      <c r="P8" s="22"/>
      <c r="Q8" s="13" t="str">
        <f t="shared" si="4"/>
        <v/>
      </c>
      <c r="R8" s="22"/>
      <c r="S8" s="22"/>
      <c r="T8" s="13" t="str">
        <f t="shared" si="5"/>
        <v/>
      </c>
      <c r="U8" s="22"/>
      <c r="V8" s="22"/>
      <c r="W8" s="13" t="str">
        <f t="shared" si="6"/>
        <v/>
      </c>
      <c r="X8" s="22"/>
      <c r="Y8" s="10" t="str">
        <f t="shared" ref="Y8:Y16" si="7">IF(C8&lt;&gt;"",$C$2,"")</f>
        <v/>
      </c>
      <c r="Z8" s="10" t="str">
        <f t="shared" ref="Z8:Z15" si="8">IF($C8&lt;&gt;"",$D$2,"")</f>
        <v/>
      </c>
      <c r="AA8" s="10" t="str">
        <f t="shared" ref="AA8:AA15" si="9">IF($C8&lt;&gt;"",$E$2,"")</f>
        <v/>
      </c>
      <c r="AB8" s="10" t="str">
        <f t="shared" ref="AB8:AB15" si="10">IF($C8&lt;&gt;"",$H$2,"")</f>
        <v/>
      </c>
      <c r="AC8" s="19" t="str">
        <f t="shared" ref="AC8:AC15" si="11">IF($C8&lt;&gt;"",$B$2,"")</f>
        <v/>
      </c>
      <c r="AD8" s="28" t="str">
        <f t="shared" ref="AD8:AD16" si="12">IF($C8&lt;&gt;"",IF(A8=3,1000,IF(B8="女子の部(中学生）",1000,3000)),"")</f>
        <v/>
      </c>
      <c r="AE8" s="28" t="str">
        <f t="shared" ref="AE8:AE16" si="13">IF($C8&lt;&gt;"",IF(B8="女子の部(中学生）",-1,IF(B8="中学の部",-1,0)),"")</f>
        <v/>
      </c>
    </row>
    <row r="9" spans="1:31" ht="18" customHeight="1" x14ac:dyDescent="0.15">
      <c r="A9" s="12" t="e">
        <f>VLOOKUP(B9,リスト!A$1:B$5,2,FALSE)</f>
        <v>#N/A</v>
      </c>
      <c r="B9" s="23"/>
      <c r="C9" s="22"/>
      <c r="D9" s="22"/>
      <c r="E9" s="13" t="str">
        <f t="shared" si="0"/>
        <v/>
      </c>
      <c r="F9" s="22"/>
      <c r="G9" s="22"/>
      <c r="H9" s="13" t="str">
        <f t="shared" si="1"/>
        <v/>
      </c>
      <c r="I9" s="22"/>
      <c r="J9" s="22"/>
      <c r="K9" s="13" t="str">
        <f t="shared" si="2"/>
        <v/>
      </c>
      <c r="L9" s="22"/>
      <c r="M9" s="22"/>
      <c r="N9" s="13" t="str">
        <f t="shared" si="3"/>
        <v/>
      </c>
      <c r="O9" s="22"/>
      <c r="P9" s="22"/>
      <c r="Q9" s="13" t="str">
        <f t="shared" si="4"/>
        <v/>
      </c>
      <c r="R9" s="22"/>
      <c r="S9" s="22"/>
      <c r="T9" s="13" t="str">
        <f t="shared" si="5"/>
        <v/>
      </c>
      <c r="U9" s="22"/>
      <c r="V9" s="22"/>
      <c r="W9" s="13" t="str">
        <f t="shared" si="6"/>
        <v/>
      </c>
      <c r="X9" s="22"/>
      <c r="Y9" s="10" t="str">
        <f t="shared" si="7"/>
        <v/>
      </c>
      <c r="Z9" s="10" t="str">
        <f t="shared" si="8"/>
        <v/>
      </c>
      <c r="AA9" s="10" t="str">
        <f t="shared" si="9"/>
        <v/>
      </c>
      <c r="AB9" s="10" t="str">
        <f t="shared" si="10"/>
        <v/>
      </c>
      <c r="AC9" s="19" t="str">
        <f t="shared" si="11"/>
        <v/>
      </c>
      <c r="AD9" s="28" t="str">
        <f t="shared" si="12"/>
        <v/>
      </c>
      <c r="AE9" s="28" t="str">
        <f t="shared" si="13"/>
        <v/>
      </c>
    </row>
    <row r="10" spans="1:31" ht="18" customHeight="1" x14ac:dyDescent="0.15">
      <c r="A10" s="12" t="e">
        <f>VLOOKUP(B10,リスト!A$1:B$5,2,FALSE)</f>
        <v>#N/A</v>
      </c>
      <c r="B10" s="23"/>
      <c r="C10" s="22"/>
      <c r="D10" s="22"/>
      <c r="E10" s="13" t="str">
        <f t="shared" si="0"/>
        <v/>
      </c>
      <c r="F10" s="22"/>
      <c r="G10" s="22"/>
      <c r="H10" s="13" t="str">
        <f t="shared" si="1"/>
        <v/>
      </c>
      <c r="I10" s="22"/>
      <c r="J10" s="22"/>
      <c r="K10" s="13" t="str">
        <f t="shared" si="2"/>
        <v/>
      </c>
      <c r="L10" s="22"/>
      <c r="M10" s="22"/>
      <c r="N10" s="13" t="str">
        <f t="shared" si="3"/>
        <v/>
      </c>
      <c r="O10" s="22"/>
      <c r="P10" s="22"/>
      <c r="Q10" s="13" t="str">
        <f t="shared" si="4"/>
        <v/>
      </c>
      <c r="R10" s="22"/>
      <c r="S10" s="22"/>
      <c r="T10" s="13" t="str">
        <f t="shared" si="5"/>
        <v/>
      </c>
      <c r="U10" s="22"/>
      <c r="V10" s="22"/>
      <c r="W10" s="13" t="str">
        <f t="shared" si="6"/>
        <v/>
      </c>
      <c r="X10" s="22"/>
      <c r="Y10" s="10" t="str">
        <f t="shared" si="7"/>
        <v/>
      </c>
      <c r="Z10" s="10" t="str">
        <f t="shared" si="8"/>
        <v/>
      </c>
      <c r="AA10" s="10" t="str">
        <f t="shared" si="9"/>
        <v/>
      </c>
      <c r="AB10" s="10" t="str">
        <f t="shared" si="10"/>
        <v/>
      </c>
      <c r="AC10" s="19" t="str">
        <f t="shared" si="11"/>
        <v/>
      </c>
      <c r="AD10" s="28" t="str">
        <f t="shared" si="12"/>
        <v/>
      </c>
      <c r="AE10" s="28" t="str">
        <f t="shared" si="13"/>
        <v/>
      </c>
    </row>
    <row r="11" spans="1:31" ht="18" customHeight="1" x14ac:dyDescent="0.15">
      <c r="A11" s="12" t="e">
        <f>VLOOKUP(B11,リスト!A$1:B$5,2,FALSE)</f>
        <v>#N/A</v>
      </c>
      <c r="B11" s="23"/>
      <c r="C11" s="22"/>
      <c r="D11" s="22"/>
      <c r="E11" s="13" t="str">
        <f t="shared" si="0"/>
        <v/>
      </c>
      <c r="F11" s="22"/>
      <c r="G11" s="22"/>
      <c r="H11" s="13" t="str">
        <f t="shared" si="1"/>
        <v/>
      </c>
      <c r="I11" s="22"/>
      <c r="J11" s="22"/>
      <c r="K11" s="13" t="str">
        <f t="shared" si="2"/>
        <v/>
      </c>
      <c r="L11" s="22"/>
      <c r="M11" s="22"/>
      <c r="N11" s="13" t="str">
        <f t="shared" si="3"/>
        <v/>
      </c>
      <c r="O11" s="22"/>
      <c r="P11" s="22"/>
      <c r="Q11" s="13" t="str">
        <f t="shared" si="4"/>
        <v/>
      </c>
      <c r="R11" s="22"/>
      <c r="S11" s="22"/>
      <c r="T11" s="13" t="str">
        <f t="shared" si="5"/>
        <v/>
      </c>
      <c r="U11" s="22"/>
      <c r="V11" s="22"/>
      <c r="W11" s="13" t="str">
        <f t="shared" si="6"/>
        <v/>
      </c>
      <c r="X11" s="22"/>
      <c r="Y11" s="10" t="str">
        <f t="shared" si="7"/>
        <v/>
      </c>
      <c r="Z11" s="10" t="str">
        <f t="shared" si="8"/>
        <v/>
      </c>
      <c r="AA11" s="10" t="str">
        <f t="shared" si="9"/>
        <v/>
      </c>
      <c r="AB11" s="10" t="str">
        <f t="shared" si="10"/>
        <v/>
      </c>
      <c r="AC11" s="19" t="str">
        <f t="shared" si="11"/>
        <v/>
      </c>
      <c r="AD11" s="28" t="str">
        <f t="shared" si="12"/>
        <v/>
      </c>
      <c r="AE11" s="28" t="str">
        <f t="shared" si="13"/>
        <v/>
      </c>
    </row>
    <row r="12" spans="1:31" ht="18" customHeight="1" x14ac:dyDescent="0.15">
      <c r="A12" s="12" t="e">
        <f>VLOOKUP(B12,リスト!A$1:B$5,2,FALSE)</f>
        <v>#N/A</v>
      </c>
      <c r="B12" s="23"/>
      <c r="C12" s="22"/>
      <c r="D12" s="22"/>
      <c r="E12" s="13" t="str">
        <f t="shared" si="0"/>
        <v/>
      </c>
      <c r="F12" s="22"/>
      <c r="G12" s="22"/>
      <c r="H12" s="13" t="str">
        <f t="shared" si="1"/>
        <v/>
      </c>
      <c r="I12" s="22"/>
      <c r="J12" s="22"/>
      <c r="K12" s="13" t="str">
        <f t="shared" si="2"/>
        <v/>
      </c>
      <c r="L12" s="22"/>
      <c r="M12" s="22"/>
      <c r="N12" s="13" t="str">
        <f t="shared" si="3"/>
        <v/>
      </c>
      <c r="O12" s="22"/>
      <c r="P12" s="22"/>
      <c r="Q12" s="13" t="str">
        <f t="shared" si="4"/>
        <v/>
      </c>
      <c r="R12" s="22"/>
      <c r="S12" s="22"/>
      <c r="T12" s="13" t="str">
        <f t="shared" si="5"/>
        <v/>
      </c>
      <c r="U12" s="22"/>
      <c r="V12" s="22"/>
      <c r="W12" s="13" t="str">
        <f t="shared" si="6"/>
        <v/>
      </c>
      <c r="X12" s="22"/>
      <c r="Y12" s="10" t="str">
        <f t="shared" si="7"/>
        <v/>
      </c>
      <c r="Z12" s="10" t="str">
        <f t="shared" si="8"/>
        <v/>
      </c>
      <c r="AA12" s="10" t="str">
        <f t="shared" si="9"/>
        <v/>
      </c>
      <c r="AB12" s="10" t="str">
        <f t="shared" si="10"/>
        <v/>
      </c>
      <c r="AC12" s="19" t="str">
        <f t="shared" si="11"/>
        <v/>
      </c>
      <c r="AD12" s="28" t="str">
        <f t="shared" si="12"/>
        <v/>
      </c>
      <c r="AE12" s="28" t="str">
        <f t="shared" si="13"/>
        <v/>
      </c>
    </row>
    <row r="13" spans="1:31" ht="18" customHeight="1" x14ac:dyDescent="0.15">
      <c r="A13" s="12" t="e">
        <f>VLOOKUP(B13,リスト!A$1:B$5,2,FALSE)</f>
        <v>#N/A</v>
      </c>
      <c r="B13" s="23"/>
      <c r="C13" s="22"/>
      <c r="D13" s="22"/>
      <c r="E13" s="13" t="str">
        <f t="shared" si="0"/>
        <v/>
      </c>
      <c r="F13" s="22"/>
      <c r="G13" s="22"/>
      <c r="H13" s="13" t="str">
        <f t="shared" si="1"/>
        <v/>
      </c>
      <c r="I13" s="22"/>
      <c r="J13" s="22"/>
      <c r="K13" s="13" t="str">
        <f t="shared" si="2"/>
        <v/>
      </c>
      <c r="L13" s="22"/>
      <c r="M13" s="22"/>
      <c r="N13" s="13" t="str">
        <f t="shared" si="3"/>
        <v/>
      </c>
      <c r="O13" s="22"/>
      <c r="P13" s="22"/>
      <c r="Q13" s="13" t="str">
        <f t="shared" si="4"/>
        <v/>
      </c>
      <c r="R13" s="22"/>
      <c r="S13" s="22"/>
      <c r="T13" s="13" t="str">
        <f t="shared" si="5"/>
        <v/>
      </c>
      <c r="U13" s="22"/>
      <c r="V13" s="22"/>
      <c r="W13" s="13" t="str">
        <f t="shared" si="6"/>
        <v/>
      </c>
      <c r="X13" s="22"/>
      <c r="Y13" s="10" t="str">
        <f t="shared" si="7"/>
        <v/>
      </c>
      <c r="Z13" s="10" t="str">
        <f t="shared" si="8"/>
        <v/>
      </c>
      <c r="AA13" s="10" t="str">
        <f t="shared" si="9"/>
        <v/>
      </c>
      <c r="AB13" s="10" t="str">
        <f t="shared" si="10"/>
        <v/>
      </c>
      <c r="AC13" s="19" t="str">
        <f t="shared" si="11"/>
        <v/>
      </c>
      <c r="AD13" s="28" t="str">
        <f t="shared" si="12"/>
        <v/>
      </c>
      <c r="AE13" s="28" t="str">
        <f t="shared" si="13"/>
        <v/>
      </c>
    </row>
    <row r="14" spans="1:31" ht="18" customHeight="1" x14ac:dyDescent="0.15">
      <c r="A14" s="12" t="e">
        <f>VLOOKUP(B14,リスト!A$1:B$5,2,FALSE)</f>
        <v>#N/A</v>
      </c>
      <c r="B14" s="23"/>
      <c r="C14" s="22"/>
      <c r="D14" s="22"/>
      <c r="E14" s="13" t="str">
        <f t="shared" si="0"/>
        <v/>
      </c>
      <c r="F14" s="22"/>
      <c r="G14" s="22"/>
      <c r="H14" s="13" t="str">
        <f t="shared" si="1"/>
        <v/>
      </c>
      <c r="I14" s="22"/>
      <c r="J14" s="22"/>
      <c r="K14" s="13" t="str">
        <f t="shared" si="2"/>
        <v/>
      </c>
      <c r="L14" s="22"/>
      <c r="M14" s="22"/>
      <c r="N14" s="13" t="str">
        <f t="shared" si="3"/>
        <v/>
      </c>
      <c r="O14" s="22"/>
      <c r="P14" s="22"/>
      <c r="Q14" s="13" t="str">
        <f t="shared" si="4"/>
        <v/>
      </c>
      <c r="R14" s="22"/>
      <c r="S14" s="22"/>
      <c r="T14" s="13" t="str">
        <f t="shared" si="5"/>
        <v/>
      </c>
      <c r="U14" s="22"/>
      <c r="V14" s="22"/>
      <c r="W14" s="13" t="str">
        <f t="shared" si="6"/>
        <v/>
      </c>
      <c r="X14" s="22"/>
      <c r="Y14" s="10" t="str">
        <f t="shared" si="7"/>
        <v/>
      </c>
      <c r="Z14" s="10" t="str">
        <f t="shared" si="8"/>
        <v/>
      </c>
      <c r="AA14" s="10" t="str">
        <f t="shared" si="9"/>
        <v/>
      </c>
      <c r="AB14" s="10" t="str">
        <f t="shared" si="10"/>
        <v/>
      </c>
      <c r="AC14" s="19" t="str">
        <f t="shared" si="11"/>
        <v/>
      </c>
      <c r="AD14" s="28" t="str">
        <f t="shared" si="12"/>
        <v/>
      </c>
      <c r="AE14" s="28" t="str">
        <f t="shared" si="13"/>
        <v/>
      </c>
    </row>
    <row r="15" spans="1:31" ht="18" customHeight="1" x14ac:dyDescent="0.15">
      <c r="A15" s="12" t="e">
        <f>VLOOKUP(B15,リスト!A$1:B$5,2,FALSE)</f>
        <v>#N/A</v>
      </c>
      <c r="B15" s="23"/>
      <c r="C15" s="22"/>
      <c r="D15" s="22"/>
      <c r="E15" s="13" t="str">
        <f t="shared" si="0"/>
        <v/>
      </c>
      <c r="F15" s="22"/>
      <c r="G15" s="22"/>
      <c r="H15" s="13" t="str">
        <f t="shared" si="1"/>
        <v/>
      </c>
      <c r="I15" s="22"/>
      <c r="J15" s="22"/>
      <c r="K15" s="13" t="str">
        <f t="shared" si="2"/>
        <v/>
      </c>
      <c r="L15" s="22"/>
      <c r="M15" s="22"/>
      <c r="N15" s="13" t="str">
        <f t="shared" si="3"/>
        <v/>
      </c>
      <c r="O15" s="22"/>
      <c r="P15" s="22"/>
      <c r="Q15" s="13" t="str">
        <f t="shared" si="4"/>
        <v/>
      </c>
      <c r="R15" s="22"/>
      <c r="S15" s="22"/>
      <c r="T15" s="13" t="str">
        <f t="shared" si="5"/>
        <v/>
      </c>
      <c r="U15" s="22"/>
      <c r="V15" s="22"/>
      <c r="W15" s="13" t="str">
        <f t="shared" si="6"/>
        <v/>
      </c>
      <c r="X15" s="22"/>
      <c r="Y15" s="10" t="str">
        <f t="shared" si="7"/>
        <v/>
      </c>
      <c r="Z15" s="10" t="str">
        <f t="shared" si="8"/>
        <v/>
      </c>
      <c r="AA15" s="10" t="str">
        <f t="shared" si="9"/>
        <v/>
      </c>
      <c r="AB15" s="10" t="str">
        <f t="shared" si="10"/>
        <v/>
      </c>
      <c r="AC15" s="19" t="str">
        <f t="shared" si="11"/>
        <v/>
      </c>
      <c r="AD15" s="28" t="str">
        <f t="shared" si="12"/>
        <v/>
      </c>
      <c r="AE15" s="28" t="str">
        <f t="shared" si="13"/>
        <v/>
      </c>
    </row>
    <row r="16" spans="1:31" ht="18" customHeight="1" x14ac:dyDescent="0.15">
      <c r="A16" s="12" t="e">
        <f>VLOOKUP(B16,リスト!A$1:B$5,2,FALSE)</f>
        <v>#N/A</v>
      </c>
      <c r="B16" s="23"/>
      <c r="C16" s="22"/>
      <c r="D16" s="22"/>
      <c r="E16" s="13" t="str">
        <f t="shared" si="0"/>
        <v/>
      </c>
      <c r="F16" s="22"/>
      <c r="G16" s="22"/>
      <c r="H16" s="13" t="str">
        <f t="shared" si="1"/>
        <v/>
      </c>
      <c r="I16" s="22"/>
      <c r="J16" s="22"/>
      <c r="K16" s="13" t="str">
        <f t="shared" si="2"/>
        <v/>
      </c>
      <c r="L16" s="22"/>
      <c r="M16" s="22"/>
      <c r="N16" s="13" t="str">
        <f t="shared" si="3"/>
        <v/>
      </c>
      <c r="O16" s="22"/>
      <c r="P16" s="22"/>
      <c r="Q16" s="13" t="str">
        <f t="shared" si="4"/>
        <v/>
      </c>
      <c r="R16" s="22"/>
      <c r="S16" s="22"/>
      <c r="T16" s="13" t="str">
        <f t="shared" si="5"/>
        <v/>
      </c>
      <c r="U16" s="22"/>
      <c r="V16" s="22"/>
      <c r="W16" s="13" t="str">
        <f t="shared" si="6"/>
        <v/>
      </c>
      <c r="X16" s="22"/>
      <c r="Y16" s="10" t="str">
        <f t="shared" si="7"/>
        <v/>
      </c>
      <c r="Z16" s="10" t="str">
        <f>IF($C16&lt;&gt;"",$D$2,"")</f>
        <v/>
      </c>
      <c r="AA16" s="10" t="str">
        <f>IF($C16&lt;&gt;"",$E$2,"")</f>
        <v/>
      </c>
      <c r="AB16" s="10" t="str">
        <f>IF($C16&lt;&gt;"",$H$2,"")</f>
        <v/>
      </c>
      <c r="AC16" s="19" t="str">
        <f>IF($C16&lt;&gt;"",$B$2,"")</f>
        <v/>
      </c>
      <c r="AD16" s="28" t="str">
        <f t="shared" si="12"/>
        <v/>
      </c>
      <c r="AE16" s="28" t="str">
        <f t="shared" si="13"/>
        <v/>
      </c>
    </row>
    <row r="17" spans="2:6" ht="18" customHeight="1" x14ac:dyDescent="0.15">
      <c r="B17" s="26" t="s">
        <v>79</v>
      </c>
      <c r="C17" s="14"/>
      <c r="E17" s="26" t="s">
        <v>78</v>
      </c>
      <c r="F17" s="14"/>
    </row>
    <row r="18" spans="2:6" ht="18" customHeight="1" x14ac:dyDescent="0.15">
      <c r="E18" s="26" t="s">
        <v>80</v>
      </c>
    </row>
  </sheetData>
  <mergeCells count="7">
    <mergeCell ref="E1:G1"/>
    <mergeCell ref="H1:I1"/>
    <mergeCell ref="M1:P1"/>
    <mergeCell ref="E2:G2"/>
    <mergeCell ref="H2:I2"/>
    <mergeCell ref="J2:L2"/>
    <mergeCell ref="M2:P2"/>
  </mergeCells>
  <phoneticPr fontId="18"/>
  <pageMargins left="0" right="0" top="0.59055118110236227" bottom="0.39370078740157483" header="0.39370078740157483" footer="0.19685039370078741"/>
  <pageSetup paperSize="8" scale="73" fitToHeight="0" orientation="landscape" r:id="rId1"/>
  <headerFooter>
    <oddHeader>&amp;A</oddHeader>
    <oddFooter>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リスト!$A$1:$A$5</xm:f>
          </x14:formula1>
          <xm:sqref>B7:B16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workbookViewId="0">
      <selection activeCell="A4" sqref="A4"/>
    </sheetView>
  </sheetViews>
  <sheetFormatPr defaultRowHeight="13.5" x14ac:dyDescent="0.15"/>
  <cols>
    <col min="1" max="1" width="21.375" customWidth="1"/>
  </cols>
  <sheetData>
    <row r="1" spans="1:5" x14ac:dyDescent="0.15">
      <c r="A1" t="s">
        <v>24</v>
      </c>
      <c r="B1">
        <v>1</v>
      </c>
      <c r="D1" t="s">
        <v>31</v>
      </c>
      <c r="E1">
        <v>-1</v>
      </c>
    </row>
    <row r="2" spans="1:5" x14ac:dyDescent="0.15">
      <c r="A2" t="s">
        <v>28</v>
      </c>
      <c r="B2">
        <v>2</v>
      </c>
      <c r="D2" t="s">
        <v>32</v>
      </c>
      <c r="E2">
        <v>0</v>
      </c>
    </row>
    <row r="3" spans="1:5" x14ac:dyDescent="0.15">
      <c r="A3" t="s">
        <v>29</v>
      </c>
      <c r="B3">
        <v>3</v>
      </c>
    </row>
    <row r="4" spans="1:5" x14ac:dyDescent="0.15">
      <c r="A4" t="s">
        <v>44</v>
      </c>
      <c r="B4">
        <v>4</v>
      </c>
    </row>
    <row r="5" spans="1:5" x14ac:dyDescent="0.15">
      <c r="A5" t="s">
        <v>45</v>
      </c>
      <c r="B5">
        <v>4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記入例</vt:lpstr>
      <vt:lpstr>申込書</vt:lpstr>
      <vt:lpstr>リスト</vt:lpstr>
      <vt:lpstr>記入例!Print_Area</vt:lpstr>
      <vt:lpstr>申込書!Print_Area</vt:lpstr>
      <vt:lpstr>記入例!Print_Titles</vt:lpstr>
      <vt:lpstr>申込書!Print_Titles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</dc:creator>
  <cp:lastModifiedBy>ariake2-PC</cp:lastModifiedBy>
  <cp:lastPrinted>2020-11-05T05:16:59Z</cp:lastPrinted>
  <dcterms:created xsi:type="dcterms:W3CDTF">2014-10-31T09:44:55Z</dcterms:created>
  <dcterms:modified xsi:type="dcterms:W3CDTF">2024-11-09T08:04:09Z</dcterms:modified>
</cp:coreProperties>
</file>